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0" yWindow="915" windowWidth="14280" windowHeight="10020" tabRatio="862" activeTab="1"/>
  </bookViews>
  <sheets>
    <sheet name="kuž 1" sheetId="4" r:id="rId1"/>
    <sheet name="kuž 2" sheetId="5" r:id="rId2"/>
    <sheet name="kuž 3" sheetId="7" r:id="rId3"/>
    <sheet name="List4" sheetId="14" r:id="rId4"/>
    <sheet name="rekordy" sheetId="15" r:id="rId5"/>
    <sheet name=" " sheetId="17" r:id="rId6"/>
    <sheet name="tour kuž." sheetId="20" r:id="rId7"/>
    <sheet name="turnaj tour" sheetId="21" r:id="rId8"/>
    <sheet name="průběžné pořadí" sheetId="26" r:id="rId9"/>
    <sheet name="celkem tour" sheetId="22" r:id="rId10"/>
    <sheet name="rekordy bowl." sheetId="23" r:id="rId11"/>
    <sheet name="turnaj hand." sheetId="24" r:id="rId12"/>
  </sheets>
  <definedNames>
    <definedName name="_xlnm._FilterDatabase" localSheetId="1" hidden="1">'kuž 2'!$B$1:$AE$54</definedName>
    <definedName name="_xlnm._FilterDatabase" localSheetId="2" hidden="1">'kuž 3'!$B$1:$AC$9</definedName>
    <definedName name="_xlnm.Print_Area" localSheetId="5">' '!$A$1:$H$28</definedName>
    <definedName name="_xlnm.Print_Area" localSheetId="9">'celkem tour'!$A$1:$AO$27</definedName>
    <definedName name="_xlnm.Print_Area" localSheetId="0">'kuž 1'!$A$1:$K$57</definedName>
    <definedName name="_xlnm.Print_Area" localSheetId="8">'průběžné pořadí'!$A$1:$L$26</definedName>
    <definedName name="_xlnm.Print_Area" localSheetId="6">'tour kuž.'!$A$1:$H$28</definedName>
    <definedName name="_xlnm.Print_Area" localSheetId="11">'turnaj hand.'!$A$1:$L$55</definedName>
    <definedName name="_xlnm.Print_Area" localSheetId="7">'turnaj tour'!$A$1:$K$26</definedName>
  </definedNames>
  <calcPr calcId="125725"/>
</workbook>
</file>

<file path=xl/calcChain.xml><?xml version="1.0" encoding="utf-8"?>
<calcChain xmlns="http://schemas.openxmlformats.org/spreadsheetml/2006/main">
  <c r="K30" i="24"/>
  <c r="J30"/>
  <c r="J29"/>
  <c r="K29" s="1"/>
  <c r="J28"/>
  <c r="K28" s="1"/>
  <c r="J26"/>
  <c r="K26" s="1"/>
  <c r="K25"/>
  <c r="J25"/>
  <c r="J27"/>
  <c r="K27" s="1"/>
  <c r="K24"/>
  <c r="J24"/>
  <c r="K47"/>
  <c r="J47"/>
  <c r="K23"/>
  <c r="J23"/>
  <c r="K22"/>
  <c r="J22"/>
  <c r="K33"/>
  <c r="J33"/>
  <c r="K21"/>
  <c r="J21"/>
  <c r="K20"/>
  <c r="J20"/>
  <c r="J19"/>
  <c r="K19" s="1"/>
  <c r="J18"/>
  <c r="K18" s="1"/>
  <c r="J16"/>
  <c r="K16" s="1"/>
  <c r="K17"/>
  <c r="J17"/>
  <c r="J15"/>
  <c r="K15" s="1"/>
  <c r="K14"/>
  <c r="J14"/>
  <c r="K46"/>
  <c r="J46"/>
  <c r="J45"/>
  <c r="K45" s="1"/>
  <c r="J44"/>
  <c r="K44" s="1"/>
  <c r="K13"/>
  <c r="J13"/>
  <c r="J12"/>
  <c r="K12" s="1"/>
  <c r="K11"/>
  <c r="J11"/>
  <c r="J10"/>
  <c r="K10" s="1"/>
  <c r="J7"/>
  <c r="K7" s="1"/>
  <c r="J6"/>
  <c r="K6" s="1"/>
  <c r="K5"/>
  <c r="J5"/>
  <c r="J9"/>
  <c r="K51"/>
  <c r="K50"/>
  <c r="K49"/>
  <c r="K31"/>
  <c r="K8"/>
  <c r="J51"/>
  <c r="J50"/>
  <c r="J49"/>
  <c r="K25" i="22"/>
  <c r="P25" s="1"/>
  <c r="U25" s="1"/>
  <c r="Z25" s="1"/>
  <c r="AE25" s="1"/>
  <c r="AJ25" s="1"/>
  <c r="AO25" s="1"/>
  <c r="P4"/>
  <c r="U4" s="1"/>
  <c r="Z4" s="1"/>
  <c r="AE4" s="1"/>
  <c r="AJ4" s="1"/>
  <c r="AO4" s="1"/>
  <c r="K4"/>
  <c r="I20" i="21"/>
  <c r="I19"/>
  <c r="I11"/>
  <c r="AA9" i="7"/>
  <c r="AA8"/>
  <c r="AA7"/>
  <c r="AA6"/>
  <c r="AA5"/>
  <c r="AA4"/>
  <c r="Z5" l="1"/>
  <c r="X5"/>
  <c r="W5"/>
  <c r="Z4"/>
  <c r="X4"/>
  <c r="W4"/>
  <c r="K7" i="22" l="1"/>
  <c r="Z8" i="7"/>
  <c r="X8"/>
  <c r="W8"/>
  <c r="Z6"/>
  <c r="X6"/>
  <c r="W6"/>
  <c r="Z7"/>
  <c r="X7"/>
  <c r="W7"/>
  <c r="K26" i="22" l="1"/>
  <c r="P26" s="1"/>
  <c r="U26" s="1"/>
  <c r="Z26" s="1"/>
  <c r="AE26" s="1"/>
  <c r="AJ26" s="1"/>
  <c r="AO26" s="1"/>
  <c r="I18" i="21" l="1"/>
  <c r="I17"/>
  <c r="AE40" i="5"/>
  <c r="AE41"/>
  <c r="AE37"/>
  <c r="AD40"/>
  <c r="AD41"/>
  <c r="AD37"/>
  <c r="AC40"/>
  <c r="AC41"/>
  <c r="AC37"/>
  <c r="AE24"/>
  <c r="AD24"/>
  <c r="AC24"/>
  <c r="AC39" l="1"/>
  <c r="AD39"/>
  <c r="AE39"/>
  <c r="I6" i="21"/>
  <c r="I9"/>
  <c r="I8"/>
  <c r="I14"/>
  <c r="I10"/>
  <c r="I15"/>
  <c r="I13"/>
  <c r="AE27" i="22"/>
  <c r="AJ27" s="1"/>
  <c r="AO27" s="1"/>
  <c r="I16" i="21" l="1"/>
  <c r="I12"/>
  <c r="I7"/>
  <c r="K8" i="22"/>
  <c r="P8" s="1"/>
  <c r="K22"/>
  <c r="P22" s="1"/>
  <c r="U22" s="1"/>
  <c r="Z22" s="1"/>
  <c r="AE22" s="1"/>
  <c r="AJ22" s="1"/>
  <c r="AO22" s="1"/>
  <c r="K24"/>
  <c r="P24" s="1"/>
  <c r="U24" s="1"/>
  <c r="Z24" s="1"/>
  <c r="AE24" s="1"/>
  <c r="AJ24" s="1"/>
  <c r="AO24" s="1"/>
  <c r="K15"/>
  <c r="P15" s="1"/>
  <c r="U15" s="1"/>
  <c r="K13"/>
  <c r="P13" s="1"/>
  <c r="K23"/>
  <c r="P23" s="1"/>
  <c r="U23" s="1"/>
  <c r="Z23" s="1"/>
  <c r="AE23" s="1"/>
  <c r="AJ23" s="1"/>
  <c r="AO23" s="1"/>
  <c r="K21"/>
  <c r="K11"/>
  <c r="K19"/>
  <c r="K16"/>
  <c r="P16" s="1"/>
  <c r="U16" s="1"/>
  <c r="Z16" s="1"/>
  <c r="AE16" s="1"/>
  <c r="AJ16" s="1"/>
  <c r="AO16" s="1"/>
  <c r="J31" i="24"/>
  <c r="J32"/>
  <c r="K32" s="1"/>
  <c r="J34"/>
  <c r="K34" s="1"/>
  <c r="J35"/>
  <c r="K35" s="1"/>
  <c r="J36"/>
  <c r="K36" s="1"/>
  <c r="J37"/>
  <c r="K37" s="1"/>
  <c r="J38"/>
  <c r="K38" s="1"/>
  <c r="J39"/>
  <c r="K39" s="1"/>
  <c r="J40"/>
  <c r="K40" s="1"/>
  <c r="J41"/>
  <c r="K41" s="1"/>
  <c r="J42"/>
  <c r="K42" s="1"/>
  <c r="J8"/>
  <c r="J43"/>
  <c r="K43" s="1"/>
  <c r="J48"/>
  <c r="K48" s="1"/>
  <c r="K18" i="22"/>
  <c r="P21" s="1"/>
  <c r="U21" s="1"/>
  <c r="Z21" s="1"/>
  <c r="AE21" s="1"/>
  <c r="AJ21" s="1"/>
  <c r="AO21" s="1"/>
  <c r="K17"/>
  <c r="K5"/>
  <c r="K20"/>
  <c r="K10"/>
  <c r="K6"/>
  <c r="K12"/>
  <c r="K9"/>
  <c r="P10" s="1"/>
  <c r="U10" s="1"/>
  <c r="K14"/>
  <c r="P12" s="1"/>
  <c r="Z9" i="7"/>
  <c r="W9"/>
  <c r="X9"/>
  <c r="AC27" i="5"/>
  <c r="AE29"/>
  <c r="AD29"/>
  <c r="AC29"/>
  <c r="AE42"/>
  <c r="AD42"/>
  <c r="AC42"/>
  <c r="AE2"/>
  <c r="AD2"/>
  <c r="AC2"/>
  <c r="AE49"/>
  <c r="AD49"/>
  <c r="AC49"/>
  <c r="AE8"/>
  <c r="AD8"/>
  <c r="AC8"/>
  <c r="AE13"/>
  <c r="AD13"/>
  <c r="AC13"/>
  <c r="AE26"/>
  <c r="AD26"/>
  <c r="AC26"/>
  <c r="AE31"/>
  <c r="AD31"/>
  <c r="AC31"/>
  <c r="AE27"/>
  <c r="AD27"/>
  <c r="AE21"/>
  <c r="AD21"/>
  <c r="AC21"/>
  <c r="AE32"/>
  <c r="AD32"/>
  <c r="AC32"/>
  <c r="AE34"/>
  <c r="AD34"/>
  <c r="AC34"/>
  <c r="AC36"/>
  <c r="AD36"/>
  <c r="AE36"/>
  <c r="AE47"/>
  <c r="AD47"/>
  <c r="AC47"/>
  <c r="AE12"/>
  <c r="AD12"/>
  <c r="AC12"/>
  <c r="AE25"/>
  <c r="AD25"/>
  <c r="AC25"/>
  <c r="AE43"/>
  <c r="AD43"/>
  <c r="AC43"/>
  <c r="AE44"/>
  <c r="AD44"/>
  <c r="AC44"/>
  <c r="AE48"/>
  <c r="AD48"/>
  <c r="AC48"/>
  <c r="AE30"/>
  <c r="AD30"/>
  <c r="AC30"/>
  <c r="AE23"/>
  <c r="AD23"/>
  <c r="AC23"/>
  <c r="AE46"/>
  <c r="AD46"/>
  <c r="AC46"/>
  <c r="AE20"/>
  <c r="AD20"/>
  <c r="AC20"/>
  <c r="AE16"/>
  <c r="AD16"/>
  <c r="AC16"/>
  <c r="AE14"/>
  <c r="AD14"/>
  <c r="AC14"/>
  <c r="AE5"/>
  <c r="AD5"/>
  <c r="AC5"/>
  <c r="AE11"/>
  <c r="AD11"/>
  <c r="AC11"/>
  <c r="AE45"/>
  <c r="AD45"/>
  <c r="AC45"/>
  <c r="AE35"/>
  <c r="AD35"/>
  <c r="AC35"/>
  <c r="AE10"/>
  <c r="AD10"/>
  <c r="AC10"/>
  <c r="AE22"/>
  <c r="AD22"/>
  <c r="AC22"/>
  <c r="AE3"/>
  <c r="AD3"/>
  <c r="AC3"/>
  <c r="AE15"/>
  <c r="AD15"/>
  <c r="AC15"/>
  <c r="AE38"/>
  <c r="AD38"/>
  <c r="AC38"/>
  <c r="AE9"/>
  <c r="AD9"/>
  <c r="AC9"/>
  <c r="AE28"/>
  <c r="AD28"/>
  <c r="AC28"/>
  <c r="AE19"/>
  <c r="AD19"/>
  <c r="AC19"/>
  <c r="AE33"/>
  <c r="AD33"/>
  <c r="AC33"/>
  <c r="AE7"/>
  <c r="AD7"/>
  <c r="AC7"/>
  <c r="AE4"/>
  <c r="AD4"/>
  <c r="AC4"/>
  <c r="AE17"/>
  <c r="AD17"/>
  <c r="AC17"/>
  <c r="AE6"/>
  <c r="AD6"/>
  <c r="AC6"/>
  <c r="AE18"/>
  <c r="AD18"/>
  <c r="AC18"/>
  <c r="P11" i="22" l="1"/>
  <c r="P20"/>
  <c r="U20" s="1"/>
  <c r="Z20" s="1"/>
  <c r="AE20" s="1"/>
  <c r="AJ20" s="1"/>
  <c r="AO20" s="1"/>
  <c r="P19"/>
  <c r="P17"/>
  <c r="P14"/>
  <c r="U14" s="1"/>
  <c r="Z14" s="1"/>
  <c r="AE14" s="1"/>
  <c r="AJ14" s="1"/>
  <c r="AO14" s="1"/>
  <c r="U13"/>
  <c r="P18"/>
  <c r="U18" s="1"/>
  <c r="Z18" s="1"/>
  <c r="AE18" s="1"/>
  <c r="AJ18" s="1"/>
  <c r="AO18" s="1"/>
  <c r="P9"/>
  <c r="U9" s="1"/>
  <c r="P7"/>
  <c r="U7" s="1"/>
  <c r="P6"/>
  <c r="U8" s="1"/>
  <c r="P5"/>
  <c r="U6" l="1"/>
  <c r="Z6" s="1"/>
  <c r="AE6" s="1"/>
  <c r="AJ6" s="1"/>
  <c r="AO6" s="1"/>
  <c r="Z15"/>
  <c r="AE15" s="1"/>
  <c r="AJ15" s="1"/>
  <c r="AO15" s="1"/>
  <c r="Z10"/>
  <c r="AE10" s="1"/>
  <c r="AJ10" s="1"/>
  <c r="AO10" s="1"/>
  <c r="U19"/>
  <c r="Z19" s="1"/>
  <c r="AE19" s="1"/>
  <c r="AJ19" s="1"/>
  <c r="AO19" s="1"/>
  <c r="U17"/>
  <c r="Z8" s="1"/>
  <c r="AE8" s="1"/>
  <c r="AJ8" s="1"/>
  <c r="AO8" s="1"/>
  <c r="Z7"/>
  <c r="AE7" s="1"/>
  <c r="AJ7" s="1"/>
  <c r="AO7" s="1"/>
  <c r="U12"/>
  <c r="Z9" s="1"/>
  <c r="AE9" s="1"/>
  <c r="AJ9" s="1"/>
  <c r="AO9" s="1"/>
  <c r="U11"/>
  <c r="Z11" s="1"/>
  <c r="AE11" s="1"/>
  <c r="AJ11" s="1"/>
  <c r="AO11" s="1"/>
  <c r="U5"/>
  <c r="Z5" s="1"/>
  <c r="AE5" s="1"/>
  <c r="AJ5" s="1"/>
  <c r="AO5" s="1"/>
  <c r="Z17" l="1"/>
  <c r="AE17" s="1"/>
  <c r="AJ17" s="1"/>
  <c r="AO17" s="1"/>
  <c r="Z12"/>
  <c r="AE12" s="1"/>
  <c r="AJ12" s="1"/>
  <c r="AO12" s="1"/>
  <c r="Z13"/>
  <c r="AE13" s="1"/>
  <c r="AJ13" s="1"/>
  <c r="AO13" s="1"/>
</calcChain>
</file>

<file path=xl/sharedStrings.xml><?xml version="1.0" encoding="utf-8"?>
<sst xmlns="http://schemas.openxmlformats.org/spreadsheetml/2006/main" count="696" uniqueCount="155">
  <si>
    <t>průměr</t>
  </si>
  <si>
    <t>max.</t>
  </si>
  <si>
    <t>areál</t>
  </si>
  <si>
    <t>maximum</t>
  </si>
  <si>
    <t>jméno</t>
  </si>
  <si>
    <t>počet záp.</t>
  </si>
  <si>
    <t>pořadí</t>
  </si>
  <si>
    <t xml:space="preserve"> </t>
  </si>
  <si>
    <t>1.</t>
  </si>
  <si>
    <t>2.</t>
  </si>
  <si>
    <t>3.</t>
  </si>
  <si>
    <t>4.</t>
  </si>
  <si>
    <t>5.</t>
  </si>
  <si>
    <t>6.</t>
  </si>
  <si>
    <t>7.</t>
  </si>
  <si>
    <t>body</t>
  </si>
  <si>
    <t>náhozy</t>
  </si>
  <si>
    <t>max</t>
  </si>
  <si>
    <t>Areál sportu</t>
  </si>
  <si>
    <t>Geam</t>
  </si>
  <si>
    <t>UNZEITIG Martin</t>
  </si>
  <si>
    <t>BUKÁČEK Milan</t>
  </si>
  <si>
    <t>NOVOTNÝ Stanislav</t>
  </si>
  <si>
    <t>AREÁL SPORTU</t>
  </si>
  <si>
    <t>GEAM</t>
  </si>
  <si>
    <t>MAŠÍK Zdeněk</t>
  </si>
  <si>
    <t>BUKAL Petr</t>
  </si>
  <si>
    <t xml:space="preserve"> záp.</t>
  </si>
  <si>
    <t>ČÍŽEK Jaroslav</t>
  </si>
  <si>
    <t>RENEGADE</t>
  </si>
  <si>
    <t>BENEŠOVÁ Kateřina</t>
  </si>
  <si>
    <t>GREGOR Bohdan</t>
  </si>
  <si>
    <t>HAVÍŘ Jiří</t>
  </si>
  <si>
    <t>WERA</t>
  </si>
  <si>
    <t>BUKAL Tomáš</t>
  </si>
  <si>
    <t>STŘEŠŇÁK Martin</t>
  </si>
  <si>
    <t>ŠVANDA Jiří</t>
  </si>
  <si>
    <t>ONDRÁČEK Jiří</t>
  </si>
  <si>
    <t>ŠTOURAČ Radek</t>
  </si>
  <si>
    <t>STAROSTOVÉ</t>
  </si>
  <si>
    <t>KADLEC Pavel</t>
  </si>
  <si>
    <t>TOMÁŠEK Petr</t>
  </si>
  <si>
    <t>STALMACH Ladislav</t>
  </si>
  <si>
    <t>KARÁSEK Bohumír</t>
  </si>
  <si>
    <t>BVK</t>
  </si>
  <si>
    <t>ANTOŠ Zdeněk</t>
  </si>
  <si>
    <t>LUKEŠ Jiří</t>
  </si>
  <si>
    <t>ŠIBOR Petr ml.</t>
  </si>
  <si>
    <t>ŠIBOR Petr st.</t>
  </si>
  <si>
    <t>skóre</t>
  </si>
  <si>
    <t>SKALNÍK František</t>
  </si>
  <si>
    <t>HORA Jiří</t>
  </si>
  <si>
    <t>DUFKOVÁ Andrea</t>
  </si>
  <si>
    <t>FRIŠHANS Tomáš</t>
  </si>
  <si>
    <t>DRBUŠEK Jiří</t>
  </si>
  <si>
    <t>:</t>
  </si>
  <si>
    <t>K  U  Ž  E  L  K  Y</t>
  </si>
  <si>
    <t>4 x 60         AREÁL  SPORTU   1052</t>
  </si>
  <si>
    <t>nához</t>
  </si>
  <si>
    <t>součet</t>
  </si>
  <si>
    <t>tým</t>
  </si>
  <si>
    <t>HÁJEK Radovan</t>
  </si>
  <si>
    <t>DVOŘÁK Jaroslav</t>
  </si>
  <si>
    <t>PUČAN JiříÍ</t>
  </si>
  <si>
    <t>TOMÁŠKOVÁ Ivana</t>
  </si>
  <si>
    <t>BENEŠ Jaromír</t>
  </si>
  <si>
    <t>10.00 - 10.45</t>
  </si>
  <si>
    <t>10.45 - 11.30</t>
  </si>
  <si>
    <t>11.30 - 12.15</t>
  </si>
  <si>
    <t>12.15 - 13.00</t>
  </si>
  <si>
    <t>13.00 - 13.45</t>
  </si>
  <si>
    <t>13.45 - 14.30</t>
  </si>
  <si>
    <t>14.30 - 15.15</t>
  </si>
  <si>
    <t>15.15 - 16.00</t>
  </si>
  <si>
    <t xml:space="preserve">KUŽELKY   TOUR  2011/12 </t>
  </si>
  <si>
    <t>ČAS</t>
  </si>
  <si>
    <t>HRÁČ/KA</t>
  </si>
  <si>
    <t>plné</t>
  </si>
  <si>
    <t>dorážka</t>
  </si>
  <si>
    <t>celkem</t>
  </si>
  <si>
    <t>BODY</t>
  </si>
  <si>
    <t xml:space="preserve"> zápasy</t>
  </si>
  <si>
    <t>PŘÍJMENÍ A JMÉNO</t>
  </si>
  <si>
    <t>datum</t>
  </si>
  <si>
    <t xml:space="preserve">body </t>
  </si>
  <si>
    <t xml:space="preserve">datum </t>
  </si>
  <si>
    <t>8.</t>
  </si>
  <si>
    <t>9.</t>
  </si>
  <si>
    <t>10.</t>
  </si>
  <si>
    <t>11.</t>
  </si>
  <si>
    <t>12.</t>
  </si>
  <si>
    <t>13.</t>
  </si>
  <si>
    <t>14.</t>
  </si>
  <si>
    <t>15.</t>
  </si>
  <si>
    <t>příjmení+jméno</t>
  </si>
  <si>
    <t>PUČAN Jiří</t>
  </si>
  <si>
    <t>JANOUŠEK Petr</t>
  </si>
  <si>
    <t xml:space="preserve">     R E K O R D Y    </t>
  </si>
  <si>
    <t>KADLECOVÁ  ALENA    259</t>
  </si>
  <si>
    <t>SEDLÁČEK Václav</t>
  </si>
  <si>
    <t>PETR Leoš</t>
  </si>
  <si>
    <t>DRBUŠKOVÁ Jitka</t>
  </si>
  <si>
    <t xml:space="preserve">plné </t>
  </si>
  <si>
    <t xml:space="preserve">dor. </t>
  </si>
  <si>
    <t>dor.</t>
  </si>
  <si>
    <t>hand</t>
  </si>
  <si>
    <t>60 HODŮ   ŠVANDA  JIŘÍ  300</t>
  </si>
  <si>
    <t>BENEŠOVÁ Katka</t>
  </si>
  <si>
    <t>KADLEC Lukáš</t>
  </si>
  <si>
    <t>ŠUTERA Libor</t>
  </si>
  <si>
    <t>KOTOUČEK Jiří</t>
  </si>
  <si>
    <t xml:space="preserve">P R Ů B Ě Ž N É     P O Ř A D Í   </t>
  </si>
  <si>
    <t xml:space="preserve">KUŽELKY   TOUR  2013/14 </t>
  </si>
  <si>
    <t xml:space="preserve">            TURNAJ "KUŽELKY TOUR 2013/14"</t>
  </si>
  <si>
    <t>13.10.</t>
  </si>
  <si>
    <t xml:space="preserve"> TURNAJ "KUŽELKY TOUR 2013/14"</t>
  </si>
  <si>
    <t>ŠAUER František</t>
  </si>
  <si>
    <t>VOJTA Josef</t>
  </si>
  <si>
    <t>SMOLÍK Pavel</t>
  </si>
  <si>
    <t>STARÝ Mojmír</t>
  </si>
  <si>
    <t>Čížek Jaroslav</t>
  </si>
  <si>
    <t>Beneš Jaromír</t>
  </si>
  <si>
    <t>Švanda Jiří</t>
  </si>
  <si>
    <t>Novotný Stanislav</t>
  </si>
  <si>
    <t>Sedláček Václav</t>
  </si>
  <si>
    <t>Antoš Zdeněk</t>
  </si>
  <si>
    <t>Gregor Bohdan</t>
  </si>
  <si>
    <t>Šutera Libor</t>
  </si>
  <si>
    <t>17.11.</t>
  </si>
  <si>
    <t>BUDIG Michal</t>
  </si>
  <si>
    <t>15.12.</t>
  </si>
  <si>
    <t>ŠIBOR Petr</t>
  </si>
  <si>
    <t>Benešová Kateřina</t>
  </si>
  <si>
    <t>Pučan Jiří</t>
  </si>
  <si>
    <t>Tomášek Petr</t>
  </si>
  <si>
    <t>Tomášková Ivana</t>
  </si>
  <si>
    <t>12.1.</t>
  </si>
  <si>
    <t>ZIVČÁK Karel</t>
  </si>
  <si>
    <t>PAČÍSKA Karel</t>
  </si>
  <si>
    <t>KOTOUČKOVÁ Lída</t>
  </si>
  <si>
    <t>ŠTOURAČOVÁ Radka</t>
  </si>
  <si>
    <t>DUFEK Jaroslav</t>
  </si>
  <si>
    <t>9.2.</t>
  </si>
  <si>
    <t>PRŮMĚR</t>
  </si>
  <si>
    <t xml:space="preserve">POČET </t>
  </si>
  <si>
    <t>9.3.</t>
  </si>
  <si>
    <t>Stloukal Miloš</t>
  </si>
  <si>
    <t>Stloukal Miloš ml.</t>
  </si>
  <si>
    <t>Havíř Jiří</t>
  </si>
  <si>
    <t>STLOUKAL Miloš ml.</t>
  </si>
  <si>
    <t>STLOUKAL Miloš</t>
  </si>
  <si>
    <t>6.4.</t>
  </si>
  <si>
    <t>347.4</t>
  </si>
  <si>
    <t>PRŮBĚŽNÉ POŘADÍ PO 7.KOLECH</t>
  </si>
  <si>
    <t>HANDICAPOVÝ TURNAJ V KUŽELKÁCH 24.4.2014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</si>
</sst>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7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36"/>
      <name val="Arial"/>
      <family val="2"/>
      <charset val="238"/>
    </font>
    <font>
      <b/>
      <sz val="22"/>
      <name val="Arial"/>
      <family val="2"/>
      <charset val="238"/>
    </font>
    <font>
      <b/>
      <sz val="28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40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7">
    <xf numFmtId="0" fontId="0" fillId="0" borderId="0" xfId="0"/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0" fillId="0" borderId="1" xfId="0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5" fillId="2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5" fillId="0" borderId="0" xfId="0" applyFont="1" applyBorder="1"/>
    <xf numFmtId="164" fontId="10" fillId="0" borderId="0" xfId="0" applyNumberFormat="1" applyFont="1" applyBorder="1"/>
    <xf numFmtId="0" fontId="9" fillId="0" borderId="0" xfId="0" applyFont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3" xfId="0" applyFont="1" applyFill="1" applyBorder="1" applyAlignment="1" applyProtection="1">
      <alignment horizontal="left"/>
      <protection locked="0"/>
    </xf>
    <xf numFmtId="0" fontId="5" fillId="0" borderId="4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4" xfId="0" applyFont="1" applyFill="1" applyBorder="1" applyAlignment="1">
      <alignment horizontal="center"/>
    </xf>
    <xf numFmtId="0" fontId="0" fillId="0" borderId="3" xfId="0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164" fontId="14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/>
    <xf numFmtId="0" fontId="8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5" fillId="0" borderId="1" xfId="0" applyFont="1" applyBorder="1" applyAlignment="1">
      <alignment horizontal="center"/>
    </xf>
    <xf numFmtId="0" fontId="13" fillId="0" borderId="1" xfId="0" applyFont="1" applyFill="1" applyBorder="1" applyAlignment="1" applyProtection="1">
      <alignment horizontal="center"/>
      <protection locked="0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164" fontId="10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0" borderId="3" xfId="0" applyFont="1" applyBorder="1"/>
    <xf numFmtId="0" fontId="21" fillId="0" borderId="0" xfId="0" applyFont="1" applyBorder="1" applyAlignment="1"/>
    <xf numFmtId="14" fontId="21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horizontal="center"/>
      <protection locked="0"/>
    </xf>
    <xf numFmtId="1" fontId="7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9" fillId="0" borderId="2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24" fillId="0" borderId="3" xfId="0" applyNumberFormat="1" applyFont="1" applyBorder="1" applyAlignment="1" applyProtection="1">
      <alignment horizontal="center"/>
      <protection locked="0"/>
    </xf>
    <xf numFmtId="0" fontId="21" fillId="0" borderId="25" xfId="0" applyFont="1" applyBorder="1" applyAlignment="1">
      <alignment horizontal="center"/>
    </xf>
    <xf numFmtId="1" fontId="25" fillId="0" borderId="27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17" fillId="0" borderId="1" xfId="0" applyNumberFormat="1" applyFont="1" applyBorder="1" applyAlignment="1">
      <alignment horizontal="center" vertical="center"/>
    </xf>
    <xf numFmtId="0" fontId="25" fillId="0" borderId="9" xfId="0" applyFont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164" fontId="21" fillId="0" borderId="20" xfId="0" applyNumberFormat="1" applyFont="1" applyBorder="1" applyAlignment="1">
      <alignment vertical="center"/>
    </xf>
    <xf numFmtId="164" fontId="21" fillId="0" borderId="4" xfId="0" applyNumberFormat="1" applyFont="1" applyBorder="1" applyAlignment="1">
      <alignment vertical="center"/>
    </xf>
    <xf numFmtId="164" fontId="21" fillId="0" borderId="28" xfId="0" applyNumberFormat="1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164" fontId="21" fillId="0" borderId="20" xfId="0" applyNumberFormat="1" applyFont="1" applyBorder="1" applyAlignment="1">
      <alignment horizontal="center" vertical="center"/>
    </xf>
    <xf numFmtId="1" fontId="30" fillId="0" borderId="9" xfId="0" applyNumberFormat="1" applyFont="1" applyBorder="1" applyAlignment="1">
      <alignment horizontal="center"/>
    </xf>
    <xf numFmtId="1" fontId="30" fillId="0" borderId="20" xfId="0" applyNumberFormat="1" applyFont="1" applyBorder="1" applyAlignment="1" applyProtection="1">
      <alignment horizontal="center"/>
      <protection locked="0"/>
    </xf>
    <xf numFmtId="0" fontId="31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6" fillId="0" borderId="23" xfId="0" applyFont="1" applyBorder="1" applyAlignment="1">
      <alignment horizontal="left" vertical="center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23" xfId="0" applyFont="1" applyFill="1" applyBorder="1" applyAlignment="1" applyProtection="1">
      <alignment horizontal="left" vertical="center"/>
      <protection locked="0"/>
    </xf>
    <xf numFmtId="0" fontId="21" fillId="0" borderId="9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14" fontId="4" fillId="0" borderId="12" xfId="0" applyNumberFormat="1" applyFont="1" applyBorder="1" applyAlignment="1"/>
    <xf numFmtId="0" fontId="9" fillId="0" borderId="29" xfId="0" applyFont="1" applyBorder="1" applyAlignment="1"/>
    <xf numFmtId="164" fontId="21" fillId="0" borderId="4" xfId="0" applyNumberFormat="1" applyFont="1" applyBorder="1" applyAlignment="1">
      <alignment horizontal="center" vertical="center"/>
    </xf>
    <xf numFmtId="164" fontId="21" fillId="0" borderId="28" xfId="0" applyNumberFormat="1" applyFont="1" applyBorder="1" applyAlignment="1">
      <alignment horizontal="center" vertical="center"/>
    </xf>
    <xf numFmtId="0" fontId="16" fillId="0" borderId="29" xfId="0" applyFont="1" applyBorder="1" applyAlignment="1"/>
    <xf numFmtId="0" fontId="9" fillId="0" borderId="35" xfId="0" applyFont="1" applyBorder="1" applyAlignment="1">
      <alignment horizontal="center" vertical="center"/>
    </xf>
    <xf numFmtId="0" fontId="28" fillId="0" borderId="21" xfId="0" applyFont="1" applyBorder="1" applyAlignment="1" applyProtection="1">
      <alignment horizontal="left" vertical="center"/>
      <protection locked="0"/>
    </xf>
    <xf numFmtId="0" fontId="9" fillId="0" borderId="17" xfId="0" applyFont="1" applyBorder="1"/>
    <xf numFmtId="0" fontId="9" fillId="0" borderId="31" xfId="0" applyFont="1" applyBorder="1" applyAlignment="1">
      <alignment vertical="center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13" fillId="0" borderId="36" xfId="0" applyFont="1" applyFill="1" applyBorder="1" applyAlignment="1" applyProtection="1">
      <alignment horizontal="center"/>
      <protection locked="0"/>
    </xf>
    <xf numFmtId="0" fontId="25" fillId="0" borderId="37" xfId="0" applyFont="1" applyFill="1" applyBorder="1" applyAlignment="1" applyProtection="1">
      <alignment horizontal="left"/>
      <protection locked="0"/>
    </xf>
    <xf numFmtId="0" fontId="5" fillId="0" borderId="2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Border="1"/>
    <xf numFmtId="0" fontId="9" fillId="0" borderId="8" xfId="0" applyFont="1" applyBorder="1" applyAlignment="1">
      <alignment horizontal="center" vertical="center"/>
    </xf>
    <xf numFmtId="0" fontId="21" fillId="0" borderId="39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164" fontId="21" fillId="0" borderId="40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  <protection locked="0"/>
    </xf>
    <xf numFmtId="1" fontId="9" fillId="0" borderId="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10" fillId="0" borderId="45" xfId="0" applyFont="1" applyBorder="1"/>
    <xf numFmtId="0" fontId="7" fillId="0" borderId="23" xfId="0" applyFont="1" applyFill="1" applyBorder="1" applyAlignment="1" applyProtection="1">
      <alignment horizontal="left"/>
      <protection locked="0"/>
    </xf>
    <xf numFmtId="0" fontId="10" fillId="0" borderId="23" xfId="0" applyFont="1" applyBorder="1"/>
    <xf numFmtId="0" fontId="7" fillId="0" borderId="23" xfId="0" applyFont="1" applyBorder="1" applyAlignment="1" applyProtection="1">
      <alignment horizontal="left"/>
      <protection locked="0"/>
    </xf>
    <xf numFmtId="0" fontId="0" fillId="0" borderId="23" xfId="0" applyBorder="1" applyProtection="1">
      <protection locked="0"/>
    </xf>
    <xf numFmtId="0" fontId="10" fillId="0" borderId="43" xfId="0" applyFont="1" applyBorder="1"/>
    <xf numFmtId="1" fontId="24" fillId="0" borderId="19" xfId="0" applyNumberFormat="1" applyFont="1" applyBorder="1" applyAlignment="1" applyProtection="1">
      <alignment horizontal="center"/>
      <protection locked="0"/>
    </xf>
    <xf numFmtId="0" fontId="10" fillId="0" borderId="46" xfId="0" applyFont="1" applyBorder="1"/>
    <xf numFmtId="0" fontId="4" fillId="0" borderId="18" xfId="0" applyFont="1" applyBorder="1" applyAlignment="1">
      <alignment horizontal="center" vertical="center"/>
    </xf>
    <xf numFmtId="0" fontId="9" fillId="0" borderId="47" xfId="0" applyFont="1" applyBorder="1" applyAlignment="1"/>
    <xf numFmtId="0" fontId="9" fillId="0" borderId="48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0" fillId="0" borderId="8" xfId="0" applyBorder="1"/>
    <xf numFmtId="0" fontId="4" fillId="0" borderId="28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21" fillId="0" borderId="1" xfId="0" applyFont="1" applyBorder="1"/>
    <xf numFmtId="0" fontId="4" fillId="0" borderId="1" xfId="0" applyFont="1" applyBorder="1"/>
    <xf numFmtId="0" fontId="25" fillId="0" borderId="39" xfId="0" applyFont="1" applyFill="1" applyBorder="1" applyAlignment="1" applyProtection="1">
      <alignment horizontal="center" vertical="center"/>
      <protection locked="0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164" fontId="21" fillId="0" borderId="40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vertical="center"/>
    </xf>
    <xf numFmtId="164" fontId="21" fillId="0" borderId="50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9" xfId="0" applyBorder="1"/>
    <xf numFmtId="0" fontId="9" fillId="0" borderId="1" xfId="0" applyFont="1" applyBorder="1" applyAlignment="1">
      <alignment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28" fillId="0" borderId="29" xfId="0" applyFont="1" applyBorder="1" applyAlignment="1" applyProtection="1">
      <alignment horizontal="left" vertical="center"/>
      <protection locked="0"/>
    </xf>
    <xf numFmtId="0" fontId="28" fillId="0" borderId="27" xfId="0" applyFont="1" applyFill="1" applyBorder="1" applyAlignment="1" applyProtection="1">
      <alignment horizontal="left" vertical="center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0" xfId="0" applyFont="1" applyFill="1" applyBorder="1" applyAlignment="1" applyProtection="1">
      <alignment horizontal="left" vertical="center"/>
      <protection locked="0"/>
    </xf>
    <xf numFmtId="0" fontId="26" fillId="0" borderId="30" xfId="0" applyFont="1" applyBorder="1" applyAlignment="1">
      <alignment horizontal="left" vertical="center"/>
    </xf>
    <xf numFmtId="0" fontId="28" fillId="0" borderId="41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9" fillId="0" borderId="3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21" fillId="0" borderId="1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" fontId="9" fillId="0" borderId="27" xfId="0" applyNumberFormat="1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16" fontId="9" fillId="0" borderId="4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27" fillId="0" borderId="0" xfId="0" applyFont="1" applyAlignment="1" applyProtection="1">
      <alignment horizontal="left"/>
      <protection locked="0"/>
    </xf>
    <xf numFmtId="0" fontId="27" fillId="0" borderId="29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164" fontId="21" fillId="0" borderId="27" xfId="0" applyNumberFormat="1" applyFont="1" applyBorder="1" applyAlignment="1">
      <alignment horizontal="center" vertical="center"/>
    </xf>
    <xf numFmtId="164" fontId="21" fillId="0" borderId="30" xfId="0" applyNumberFormat="1" applyFont="1" applyBorder="1" applyAlignment="1">
      <alignment horizontal="center" vertical="center"/>
    </xf>
    <xf numFmtId="164" fontId="21" fillId="0" borderId="29" xfId="0" applyNumberFormat="1" applyFont="1" applyBorder="1" applyAlignment="1">
      <alignment horizontal="center" vertical="center"/>
    </xf>
    <xf numFmtId="1" fontId="24" fillId="0" borderId="62" xfId="0" applyNumberFormat="1" applyFont="1" applyBorder="1" applyAlignment="1" applyProtection="1">
      <alignment horizontal="center"/>
      <protection locked="0"/>
    </xf>
    <xf numFmtId="1" fontId="24" fillId="0" borderId="45" xfId="0" applyNumberFormat="1" applyFont="1" applyBorder="1" applyAlignment="1" applyProtection="1">
      <alignment horizontal="center"/>
      <protection locked="0"/>
    </xf>
    <xf numFmtId="1" fontId="24" fillId="0" borderId="63" xfId="0" applyNumberFormat="1" applyFont="1" applyBorder="1" applyAlignment="1" applyProtection="1">
      <alignment horizontal="center"/>
      <protection locked="0"/>
    </xf>
    <xf numFmtId="0" fontId="23" fillId="0" borderId="16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5" fillId="0" borderId="29" xfId="0" applyFont="1" applyBorder="1" applyAlignment="1" applyProtection="1">
      <alignment horizontal="left" vertical="center"/>
      <protection locked="0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27" xfId="0" applyFont="1" applyFill="1" applyBorder="1" applyAlignment="1" applyProtection="1">
      <alignment horizontal="left" vertical="center"/>
      <protection locked="0"/>
    </xf>
    <xf numFmtId="0" fontId="21" fillId="0" borderId="30" xfId="0" applyFont="1" applyBorder="1" applyAlignment="1">
      <alignment horizontal="left" vertical="center"/>
    </xf>
    <xf numFmtId="0" fontId="25" fillId="0" borderId="41" xfId="0" applyFont="1" applyBorder="1" applyAlignment="1" applyProtection="1">
      <alignment horizontal="left" vertical="center"/>
      <protection locked="0"/>
    </xf>
    <xf numFmtId="0" fontId="25" fillId="0" borderId="61" xfId="0" applyFont="1" applyBorder="1" applyAlignment="1" applyProtection="1">
      <alignment horizontal="center" vertical="center"/>
      <protection locked="0"/>
    </xf>
    <xf numFmtId="0" fontId="25" fillId="0" borderId="59" xfId="0" applyFont="1" applyBorder="1" applyAlignment="1" applyProtection="1">
      <alignment horizontal="center" vertical="center"/>
      <protection locked="0"/>
    </xf>
    <xf numFmtId="0" fontId="25" fillId="0" borderId="59" xfId="0" applyFont="1" applyFill="1" applyBorder="1" applyAlignment="1" applyProtection="1">
      <alignment horizontal="center" vertical="center"/>
      <protection locked="0"/>
    </xf>
    <xf numFmtId="0" fontId="21" fillId="0" borderId="59" xfId="0" applyFont="1" applyBorder="1" applyAlignment="1">
      <alignment horizontal="center" vertical="center"/>
    </xf>
    <xf numFmtId="0" fontId="25" fillId="0" borderId="30" xfId="0" applyFont="1" applyBorder="1" applyAlignment="1" applyProtection="1">
      <alignment horizontal="center" vertical="center"/>
      <protection locked="0"/>
    </xf>
    <xf numFmtId="0" fontId="25" fillId="0" borderId="55" xfId="0" applyFont="1" applyFill="1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/>
    </xf>
    <xf numFmtId="0" fontId="25" fillId="0" borderId="56" xfId="0" applyFont="1" applyFill="1" applyBorder="1" applyAlignment="1" applyProtection="1">
      <alignment horizontal="left"/>
      <protection locked="0"/>
    </xf>
    <xf numFmtId="0" fontId="25" fillId="0" borderId="58" xfId="0" applyFont="1" applyFill="1" applyBorder="1" applyAlignment="1" applyProtection="1">
      <alignment horizontal="center"/>
      <protection locked="0"/>
    </xf>
    <xf numFmtId="0" fontId="21" fillId="0" borderId="60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14" fontId="19" fillId="0" borderId="58" xfId="0" applyNumberFormat="1" applyFont="1" applyBorder="1" applyAlignment="1"/>
    <xf numFmtId="0" fontId="5" fillId="0" borderId="63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25" fillId="0" borderId="13" xfId="0" applyFon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6" fontId="9" fillId="0" borderId="29" xfId="0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164" fontId="21" fillId="0" borderId="34" xfId="0" applyNumberFormat="1" applyFont="1" applyBorder="1" applyAlignment="1">
      <alignment vertical="center"/>
    </xf>
    <xf numFmtId="164" fontId="21" fillId="0" borderId="3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" fontId="9" fillId="0" borderId="8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5" fillId="0" borderId="31" xfId="0" applyFont="1" applyBorder="1" applyAlignment="1" applyProtection="1">
      <alignment horizontal="left" vertical="center"/>
      <protection locked="0"/>
    </xf>
    <xf numFmtId="0" fontId="25" fillId="0" borderId="31" xfId="0" applyFont="1" applyBorder="1" applyAlignment="1" applyProtection="1">
      <alignment horizontal="center" vertical="center"/>
      <protection locked="0"/>
    </xf>
    <xf numFmtId="164" fontId="21" fillId="0" borderId="31" xfId="0" applyNumberFormat="1" applyFont="1" applyBorder="1" applyAlignment="1">
      <alignment horizontal="center" vertical="center"/>
    </xf>
    <xf numFmtId="0" fontId="28" fillId="0" borderId="24" xfId="0" applyFont="1" applyFill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center"/>
      <protection locked="0"/>
    </xf>
    <xf numFmtId="1" fontId="7" fillId="0" borderId="18" xfId="0" applyNumberFormat="1" applyFont="1" applyBorder="1" applyAlignment="1">
      <alignment horizontal="center"/>
    </xf>
    <xf numFmtId="1" fontId="30" fillId="0" borderId="18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30" fillId="0" borderId="28" xfId="0" applyNumberFormat="1" applyFont="1" applyBorder="1" applyAlignment="1" applyProtection="1">
      <alignment horizontal="center"/>
      <protection locked="0"/>
    </xf>
    <xf numFmtId="1" fontId="25" fillId="0" borderId="31" xfId="0" applyNumberFormat="1" applyFont="1" applyBorder="1" applyAlignment="1" applyProtection="1">
      <alignment horizontal="center"/>
      <protection locked="0"/>
    </xf>
    <xf numFmtId="0" fontId="2" fillId="0" borderId="4" xfId="0" applyFont="1" applyBorder="1" applyAlignment="1">
      <alignment horizontal="center"/>
    </xf>
    <xf numFmtId="164" fontId="5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/>
    </xf>
    <xf numFmtId="14" fontId="17" fillId="0" borderId="0" xfId="0" applyNumberFormat="1" applyFont="1" applyAlignment="1" applyProtection="1">
      <alignment horizontal="center" vertical="center"/>
      <protection locked="0"/>
    </xf>
    <xf numFmtId="14" fontId="22" fillId="0" borderId="5" xfId="0" applyNumberFormat="1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4" fontId="21" fillId="0" borderId="5" xfId="0" applyNumberFormat="1" applyFont="1" applyBorder="1" applyAlignment="1">
      <alignment horizontal="center"/>
    </xf>
    <xf numFmtId="14" fontId="21" fillId="0" borderId="6" xfId="0" applyNumberFormat="1" applyFont="1" applyBorder="1" applyAlignment="1">
      <alignment horizontal="center"/>
    </xf>
    <xf numFmtId="14" fontId="21" fillId="0" borderId="7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14" fontId="22" fillId="0" borderId="7" xfId="0" applyNumberFormat="1" applyFont="1" applyBorder="1" applyAlignment="1">
      <alignment horizontal="center"/>
    </xf>
    <xf numFmtId="0" fontId="23" fillId="0" borderId="3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14" fontId="19" fillId="0" borderId="44" xfId="0" applyNumberFormat="1" applyFont="1" applyBorder="1" applyAlignment="1">
      <alignment horizontal="center"/>
    </xf>
    <xf numFmtId="14" fontId="19" fillId="0" borderId="0" xfId="0" applyNumberFormat="1" applyFont="1" applyBorder="1" applyAlignment="1">
      <alignment horizontal="center"/>
    </xf>
    <xf numFmtId="14" fontId="19" fillId="0" borderId="57" xfId="0" applyNumberFormat="1" applyFont="1" applyBorder="1" applyAlignment="1">
      <alignment horizontal="center"/>
    </xf>
    <xf numFmtId="14" fontId="19" fillId="0" borderId="58" xfId="0" applyNumberFormat="1" applyFont="1" applyBorder="1" applyAlignment="1">
      <alignment horizontal="center"/>
    </xf>
    <xf numFmtId="0" fontId="9" fillId="0" borderId="3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6" fillId="0" borderId="3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29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4" fontId="27" fillId="0" borderId="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N57"/>
  <sheetViews>
    <sheetView view="pageBreakPreview" zoomScaleNormal="100" zoomScaleSheetLayoutView="100" workbookViewId="0">
      <selection activeCell="F21" sqref="F21"/>
    </sheetView>
  </sheetViews>
  <sheetFormatPr defaultRowHeight="12.75"/>
  <cols>
    <col min="1" max="1" width="6.42578125" style="20" customWidth="1"/>
    <col min="2" max="2" width="17.7109375" style="18" customWidth="1"/>
    <col min="3" max="3" width="13.7109375" style="18" customWidth="1"/>
    <col min="4" max="4" width="7.140625" style="18" customWidth="1"/>
    <col min="5" max="5" width="7.140625" style="20" customWidth="1"/>
    <col min="6" max="6" width="3.7109375" style="18" customWidth="1"/>
    <col min="7" max="7" width="6.42578125" style="20" customWidth="1"/>
    <col min="8" max="8" width="17.7109375" style="18" customWidth="1"/>
    <col min="9" max="9" width="13.7109375" style="18" customWidth="1"/>
    <col min="10" max="10" width="9.140625" style="18" hidden="1" customWidth="1"/>
    <col min="11" max="11" width="5.5703125" style="18" customWidth="1"/>
    <col min="12" max="16384" width="9.140625" style="18"/>
  </cols>
  <sheetData>
    <row r="1" spans="1:11" s="17" customFormat="1" ht="3.95" customHeight="1">
      <c r="A1" s="6"/>
      <c r="B1" s="40"/>
      <c r="C1" s="40"/>
      <c r="D1" s="40"/>
      <c r="E1" s="6"/>
      <c r="F1" s="40"/>
      <c r="G1" s="6"/>
      <c r="H1" s="40"/>
      <c r="I1" s="40"/>
      <c r="J1" s="40"/>
      <c r="K1" s="40"/>
    </row>
    <row r="2" spans="1:11" ht="20.100000000000001" customHeight="1">
      <c r="A2" s="282" t="s">
        <v>111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s="19" customFormat="1" ht="1.1499999999999999" customHeight="1">
      <c r="A3" s="5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14.1" customHeight="1">
      <c r="A4" s="6" t="s">
        <v>6</v>
      </c>
      <c r="B4" s="34" t="s">
        <v>7</v>
      </c>
      <c r="C4" s="34" t="s">
        <v>7</v>
      </c>
      <c r="D4" s="6" t="s">
        <v>0</v>
      </c>
      <c r="E4" s="6" t="s">
        <v>16</v>
      </c>
      <c r="F4" s="3"/>
      <c r="G4" s="6" t="s">
        <v>6</v>
      </c>
      <c r="H4" s="6" t="s">
        <v>7</v>
      </c>
      <c r="I4" s="6" t="s">
        <v>7</v>
      </c>
      <c r="J4" s="6"/>
      <c r="K4" s="6" t="s">
        <v>1</v>
      </c>
    </row>
    <row r="5" spans="1:11" ht="12.75" customHeight="1">
      <c r="A5" s="6">
        <v>1</v>
      </c>
      <c r="B5" s="34" t="s">
        <v>36</v>
      </c>
      <c r="C5" s="35" t="s">
        <v>33</v>
      </c>
      <c r="D5" s="13">
        <v>251.84210526315789</v>
      </c>
      <c r="E5" s="12">
        <v>19</v>
      </c>
      <c r="F5" s="3"/>
      <c r="G5" s="6">
        <v>1</v>
      </c>
      <c r="H5" s="35" t="s">
        <v>43</v>
      </c>
      <c r="I5" s="35" t="s">
        <v>44</v>
      </c>
      <c r="J5" s="34"/>
      <c r="K5" s="206">
        <v>293</v>
      </c>
    </row>
    <row r="6" spans="1:11">
      <c r="A6" s="6">
        <v>2</v>
      </c>
      <c r="B6" s="35" t="s">
        <v>65</v>
      </c>
      <c r="C6" s="35" t="s">
        <v>19</v>
      </c>
      <c r="D6" s="13">
        <v>250.4</v>
      </c>
      <c r="E6" s="12">
        <v>20</v>
      </c>
      <c r="F6" s="3"/>
      <c r="G6" s="6">
        <v>2</v>
      </c>
      <c r="H6" s="34" t="s">
        <v>36</v>
      </c>
      <c r="I6" s="35" t="s">
        <v>33</v>
      </c>
      <c r="J6" s="35"/>
      <c r="K6" s="206">
        <v>287</v>
      </c>
    </row>
    <row r="7" spans="1:11">
      <c r="A7" s="37">
        <v>3</v>
      </c>
      <c r="B7" s="35" t="s">
        <v>43</v>
      </c>
      <c r="C7" s="35" t="s">
        <v>44</v>
      </c>
      <c r="D7" s="13">
        <v>250.05</v>
      </c>
      <c r="E7" s="12">
        <v>20</v>
      </c>
      <c r="F7" s="3"/>
      <c r="G7" s="37">
        <v>3</v>
      </c>
      <c r="H7" s="35" t="s">
        <v>28</v>
      </c>
      <c r="I7" s="34" t="s">
        <v>18</v>
      </c>
      <c r="J7" s="34"/>
      <c r="K7" s="206">
        <v>285</v>
      </c>
    </row>
    <row r="8" spans="1:11">
      <c r="A8" s="37">
        <v>4</v>
      </c>
      <c r="B8" s="34" t="s">
        <v>31</v>
      </c>
      <c r="C8" s="34" t="s">
        <v>29</v>
      </c>
      <c r="D8" s="13">
        <v>248</v>
      </c>
      <c r="E8" s="12">
        <v>16</v>
      </c>
      <c r="F8" s="3"/>
      <c r="G8" s="37">
        <v>4</v>
      </c>
      <c r="H8" s="35" t="s">
        <v>65</v>
      </c>
      <c r="I8" s="35" t="s">
        <v>19</v>
      </c>
      <c r="J8" s="34"/>
      <c r="K8" s="206">
        <v>284</v>
      </c>
    </row>
    <row r="9" spans="1:11">
      <c r="A9" s="37">
        <v>5</v>
      </c>
      <c r="B9" s="34" t="s">
        <v>34</v>
      </c>
      <c r="C9" s="35" t="s">
        <v>33</v>
      </c>
      <c r="D9" s="13">
        <v>247.47368421052633</v>
      </c>
      <c r="E9" s="12">
        <v>19</v>
      </c>
      <c r="F9" s="3"/>
      <c r="G9" s="37">
        <v>5</v>
      </c>
      <c r="H9" s="34" t="s">
        <v>34</v>
      </c>
      <c r="I9" s="35" t="s">
        <v>33</v>
      </c>
      <c r="J9" s="35"/>
      <c r="K9" s="206">
        <v>284</v>
      </c>
    </row>
    <row r="10" spans="1:11">
      <c r="A10" s="6">
        <v>6</v>
      </c>
      <c r="B10" s="35" t="s">
        <v>22</v>
      </c>
      <c r="C10" s="35" t="s">
        <v>19</v>
      </c>
      <c r="D10" s="13">
        <v>242.0625</v>
      </c>
      <c r="E10" s="12">
        <v>16</v>
      </c>
      <c r="F10" s="3"/>
      <c r="G10" s="6">
        <v>6</v>
      </c>
      <c r="H10" s="34" t="s">
        <v>31</v>
      </c>
      <c r="I10" s="34" t="s">
        <v>29</v>
      </c>
      <c r="J10" s="35"/>
      <c r="K10" s="206">
        <v>280</v>
      </c>
    </row>
    <row r="11" spans="1:11">
      <c r="A11" s="6">
        <v>7</v>
      </c>
      <c r="B11" s="34" t="s">
        <v>141</v>
      </c>
      <c r="C11" s="34" t="s">
        <v>33</v>
      </c>
      <c r="D11" s="13">
        <v>242</v>
      </c>
      <c r="E11" s="12">
        <v>1</v>
      </c>
      <c r="F11" s="3"/>
      <c r="G11" s="6">
        <v>7</v>
      </c>
      <c r="H11" s="35" t="s">
        <v>25</v>
      </c>
      <c r="I11" s="35" t="s">
        <v>18</v>
      </c>
      <c r="J11" s="34"/>
      <c r="K11" s="206">
        <v>276</v>
      </c>
    </row>
    <row r="12" spans="1:11">
      <c r="A12" s="6">
        <v>8</v>
      </c>
      <c r="B12" s="34" t="s">
        <v>20</v>
      </c>
      <c r="C12" s="34" t="s">
        <v>18</v>
      </c>
      <c r="D12" s="13">
        <v>240.44444444444446</v>
      </c>
      <c r="E12" s="12">
        <v>18</v>
      </c>
      <c r="F12" s="3"/>
      <c r="G12" s="6">
        <v>8</v>
      </c>
      <c r="H12" s="34" t="s">
        <v>35</v>
      </c>
      <c r="I12" s="35" t="s">
        <v>33</v>
      </c>
      <c r="J12" s="35"/>
      <c r="K12" s="206">
        <v>275</v>
      </c>
    </row>
    <row r="13" spans="1:11">
      <c r="A13" s="6">
        <v>9</v>
      </c>
      <c r="B13" s="35" t="s">
        <v>28</v>
      </c>
      <c r="C13" s="34" t="s">
        <v>18</v>
      </c>
      <c r="D13" s="13">
        <v>239.5</v>
      </c>
      <c r="E13" s="12">
        <v>20</v>
      </c>
      <c r="F13" s="3"/>
      <c r="G13" s="6">
        <v>9</v>
      </c>
      <c r="H13" s="58" t="s">
        <v>51</v>
      </c>
      <c r="I13" s="58" t="s">
        <v>19</v>
      </c>
      <c r="J13" s="35"/>
      <c r="K13" s="206">
        <v>275</v>
      </c>
    </row>
    <row r="14" spans="1:11">
      <c r="A14" s="6">
        <v>10</v>
      </c>
      <c r="B14" s="35" t="s">
        <v>25</v>
      </c>
      <c r="C14" s="35" t="s">
        <v>18</v>
      </c>
      <c r="D14" s="13">
        <v>239.42105263157896</v>
      </c>
      <c r="E14" s="12">
        <v>19</v>
      </c>
      <c r="F14" s="3"/>
      <c r="G14" s="6">
        <v>10</v>
      </c>
      <c r="H14" s="35" t="s">
        <v>22</v>
      </c>
      <c r="I14" s="35" t="s">
        <v>19</v>
      </c>
      <c r="J14" s="34"/>
      <c r="K14" s="206">
        <v>266</v>
      </c>
    </row>
    <row r="15" spans="1:11">
      <c r="A15" s="6">
        <v>11</v>
      </c>
      <c r="B15" s="34" t="s">
        <v>35</v>
      </c>
      <c r="C15" s="35" t="s">
        <v>33</v>
      </c>
      <c r="D15" s="13">
        <v>236.77777777777777</v>
      </c>
      <c r="E15" s="12">
        <v>9</v>
      </c>
      <c r="F15" s="3"/>
      <c r="G15" s="6">
        <v>11</v>
      </c>
      <c r="H15" s="34" t="s">
        <v>45</v>
      </c>
      <c r="I15" s="34" t="s">
        <v>44</v>
      </c>
      <c r="J15" s="34"/>
      <c r="K15" s="206">
        <v>266</v>
      </c>
    </row>
    <row r="16" spans="1:11">
      <c r="A16" s="6">
        <v>12</v>
      </c>
      <c r="B16" s="35" t="s">
        <v>30</v>
      </c>
      <c r="C16" s="34" t="s">
        <v>29</v>
      </c>
      <c r="D16" s="13">
        <v>229.5625</v>
      </c>
      <c r="E16" s="12">
        <v>16</v>
      </c>
      <c r="F16" s="3"/>
      <c r="G16" s="6">
        <v>12</v>
      </c>
      <c r="H16" s="34" t="s">
        <v>20</v>
      </c>
      <c r="I16" s="34" t="s">
        <v>18</v>
      </c>
      <c r="J16" s="34"/>
      <c r="K16" s="206">
        <v>263</v>
      </c>
    </row>
    <row r="17" spans="1:14">
      <c r="A17" s="6">
        <v>13</v>
      </c>
      <c r="B17" s="34" t="s">
        <v>61</v>
      </c>
      <c r="C17" s="34" t="s">
        <v>29</v>
      </c>
      <c r="D17" s="13">
        <v>226.18181818181819</v>
      </c>
      <c r="E17" s="12">
        <v>11</v>
      </c>
      <c r="F17" s="3"/>
      <c r="G17" s="6">
        <v>13</v>
      </c>
      <c r="H17" s="34" t="s">
        <v>61</v>
      </c>
      <c r="I17" s="34" t="s">
        <v>29</v>
      </c>
      <c r="J17" s="35"/>
      <c r="K17" s="206">
        <v>263</v>
      </c>
    </row>
    <row r="18" spans="1:14">
      <c r="A18" s="6">
        <v>14</v>
      </c>
      <c r="B18" s="58" t="s">
        <v>51</v>
      </c>
      <c r="C18" s="58" t="s">
        <v>19</v>
      </c>
      <c r="D18" s="13">
        <v>225.95</v>
      </c>
      <c r="E18" s="12">
        <v>20</v>
      </c>
      <c r="F18" s="3"/>
      <c r="G18" s="6">
        <v>14</v>
      </c>
      <c r="H18" s="34" t="s">
        <v>46</v>
      </c>
      <c r="I18" s="34" t="s">
        <v>44</v>
      </c>
      <c r="J18" s="35"/>
      <c r="K18" s="206">
        <v>257</v>
      </c>
    </row>
    <row r="19" spans="1:14">
      <c r="A19" s="6">
        <v>15</v>
      </c>
      <c r="B19" s="34" t="s">
        <v>45</v>
      </c>
      <c r="C19" s="34" t="s">
        <v>44</v>
      </c>
      <c r="D19" s="13">
        <v>225.5</v>
      </c>
      <c r="E19" s="12">
        <v>18</v>
      </c>
      <c r="F19" s="3"/>
      <c r="G19" s="6">
        <v>15</v>
      </c>
      <c r="H19" s="35" t="s">
        <v>30</v>
      </c>
      <c r="I19" s="34" t="s">
        <v>29</v>
      </c>
      <c r="J19" s="35"/>
      <c r="K19" s="206">
        <v>251</v>
      </c>
    </row>
    <row r="20" spans="1:14">
      <c r="A20" s="6">
        <v>16</v>
      </c>
      <c r="B20" s="34" t="s">
        <v>32</v>
      </c>
      <c r="C20" s="35" t="s">
        <v>33</v>
      </c>
      <c r="D20" s="13">
        <v>223.21428571428572</v>
      </c>
      <c r="E20" s="12">
        <v>14</v>
      </c>
      <c r="F20" s="3"/>
      <c r="G20" s="6">
        <v>16</v>
      </c>
      <c r="H20" s="34" t="s">
        <v>63</v>
      </c>
      <c r="I20" s="34" t="s">
        <v>19</v>
      </c>
      <c r="J20" s="35"/>
      <c r="K20" s="206">
        <v>251</v>
      </c>
    </row>
    <row r="21" spans="1:14">
      <c r="A21" s="6">
        <v>17</v>
      </c>
      <c r="B21" s="34" t="s">
        <v>63</v>
      </c>
      <c r="C21" s="34" t="s">
        <v>19</v>
      </c>
      <c r="D21" s="13">
        <v>220.21052631578948</v>
      </c>
      <c r="E21" s="12">
        <v>19</v>
      </c>
      <c r="F21" s="3"/>
      <c r="G21" s="6">
        <v>17</v>
      </c>
      <c r="H21" s="58" t="s">
        <v>52</v>
      </c>
      <c r="I21" s="58" t="s">
        <v>18</v>
      </c>
      <c r="J21" s="34"/>
      <c r="K21" s="206">
        <v>250</v>
      </c>
    </row>
    <row r="22" spans="1:14">
      <c r="A22" s="6">
        <v>18</v>
      </c>
      <c r="B22" s="58" t="s">
        <v>52</v>
      </c>
      <c r="C22" s="58" t="s">
        <v>18</v>
      </c>
      <c r="D22" s="13">
        <v>219.54545454545453</v>
      </c>
      <c r="E22" s="12">
        <v>11</v>
      </c>
      <c r="F22" s="3"/>
      <c r="G22" s="6">
        <v>18</v>
      </c>
      <c r="H22" s="34" t="s">
        <v>32</v>
      </c>
      <c r="I22" s="35" t="s">
        <v>33</v>
      </c>
      <c r="J22" s="34"/>
      <c r="K22" s="206">
        <v>247</v>
      </c>
    </row>
    <row r="23" spans="1:14">
      <c r="A23" s="6">
        <v>19</v>
      </c>
      <c r="B23" s="34" t="s">
        <v>48</v>
      </c>
      <c r="C23" s="34" t="s">
        <v>44</v>
      </c>
      <c r="D23" s="13">
        <v>216.94736842105263</v>
      </c>
      <c r="E23" s="12">
        <v>19</v>
      </c>
      <c r="F23" s="3"/>
      <c r="G23" s="6">
        <v>19</v>
      </c>
      <c r="H23" s="35" t="s">
        <v>41</v>
      </c>
      <c r="I23" s="35" t="s">
        <v>29</v>
      </c>
      <c r="J23" s="34"/>
      <c r="K23" s="206">
        <v>246</v>
      </c>
    </row>
    <row r="24" spans="1:14">
      <c r="A24" s="6">
        <v>20</v>
      </c>
      <c r="B24" s="34" t="s">
        <v>46</v>
      </c>
      <c r="C24" s="34" t="s">
        <v>44</v>
      </c>
      <c r="D24" s="13">
        <v>216.83333333333334</v>
      </c>
      <c r="E24" s="12">
        <v>18</v>
      </c>
      <c r="F24" s="3"/>
      <c r="G24" s="6">
        <v>20</v>
      </c>
      <c r="H24" s="34" t="s">
        <v>141</v>
      </c>
      <c r="I24" s="34" t="s">
        <v>33</v>
      </c>
      <c r="J24" s="34"/>
      <c r="K24" s="206">
        <v>242</v>
      </c>
      <c r="N24" s="18" t="s">
        <v>7</v>
      </c>
    </row>
    <row r="25" spans="1:14">
      <c r="A25" s="6">
        <v>21</v>
      </c>
      <c r="B25" s="35" t="s">
        <v>110</v>
      </c>
      <c r="C25" s="35" t="s">
        <v>18</v>
      </c>
      <c r="D25" s="13">
        <v>216</v>
      </c>
      <c r="E25" s="12">
        <v>3</v>
      </c>
      <c r="F25" s="3"/>
      <c r="G25" s="6">
        <v>21</v>
      </c>
      <c r="H25" s="35" t="s">
        <v>38</v>
      </c>
      <c r="I25" s="35" t="s">
        <v>39</v>
      </c>
      <c r="J25" s="34"/>
      <c r="K25" s="206">
        <v>240</v>
      </c>
    </row>
    <row r="26" spans="1:14">
      <c r="A26" s="6">
        <v>22</v>
      </c>
      <c r="B26" s="34" t="s">
        <v>53</v>
      </c>
      <c r="C26" s="36" t="s">
        <v>29</v>
      </c>
      <c r="D26" s="13">
        <v>213.33333333333334</v>
      </c>
      <c r="E26" s="12">
        <v>9</v>
      </c>
      <c r="F26" s="3"/>
      <c r="G26" s="6">
        <v>22</v>
      </c>
      <c r="H26" s="34" t="s">
        <v>53</v>
      </c>
      <c r="I26" s="36" t="s">
        <v>29</v>
      </c>
      <c r="J26" s="35"/>
      <c r="K26" s="206">
        <v>239</v>
      </c>
    </row>
    <row r="27" spans="1:14">
      <c r="A27" s="6">
        <v>23</v>
      </c>
      <c r="B27" s="35" t="s">
        <v>26</v>
      </c>
      <c r="C27" s="35" t="s">
        <v>19</v>
      </c>
      <c r="D27" s="13">
        <v>212.2</v>
      </c>
      <c r="E27" s="12">
        <v>5</v>
      </c>
      <c r="F27" s="3"/>
      <c r="G27" s="6">
        <v>23</v>
      </c>
      <c r="H27" s="35" t="s">
        <v>108</v>
      </c>
      <c r="I27" s="35" t="s">
        <v>33</v>
      </c>
      <c r="J27" s="34"/>
      <c r="K27" s="206">
        <v>239</v>
      </c>
    </row>
    <row r="28" spans="1:14">
      <c r="A28" s="6">
        <v>24</v>
      </c>
      <c r="B28" s="35" t="s">
        <v>108</v>
      </c>
      <c r="C28" s="35" t="s">
        <v>33</v>
      </c>
      <c r="D28" s="13">
        <v>209.33333333333334</v>
      </c>
      <c r="E28" s="12">
        <v>18</v>
      </c>
      <c r="F28" s="3"/>
      <c r="G28" s="6">
        <v>24</v>
      </c>
      <c r="H28" s="34" t="s">
        <v>48</v>
      </c>
      <c r="I28" s="34" t="s">
        <v>44</v>
      </c>
      <c r="J28" s="34"/>
      <c r="K28" s="206">
        <v>238</v>
      </c>
    </row>
    <row r="29" spans="1:14">
      <c r="A29" s="6">
        <v>25</v>
      </c>
      <c r="B29" s="35" t="s">
        <v>21</v>
      </c>
      <c r="C29" s="35" t="s">
        <v>18</v>
      </c>
      <c r="D29" s="13">
        <v>203.16666666666666</v>
      </c>
      <c r="E29" s="12">
        <v>6</v>
      </c>
      <c r="F29" s="3"/>
      <c r="G29" s="6">
        <v>25</v>
      </c>
      <c r="H29" s="35" t="s">
        <v>26</v>
      </c>
      <c r="I29" s="35" t="s">
        <v>19</v>
      </c>
      <c r="J29" s="34"/>
      <c r="K29" s="206">
        <v>226</v>
      </c>
    </row>
    <row r="30" spans="1:14">
      <c r="A30" s="6">
        <v>26</v>
      </c>
      <c r="B30" s="34" t="s">
        <v>40</v>
      </c>
      <c r="C30" s="35" t="s">
        <v>39</v>
      </c>
      <c r="D30" s="13">
        <v>202.71428571428572</v>
      </c>
      <c r="E30" s="12">
        <v>7</v>
      </c>
      <c r="F30" s="3"/>
      <c r="G30" s="6">
        <v>26</v>
      </c>
      <c r="H30" s="34" t="s">
        <v>37</v>
      </c>
      <c r="I30" s="34" t="s">
        <v>29</v>
      </c>
      <c r="J30" s="34"/>
      <c r="K30" s="206">
        <v>223</v>
      </c>
    </row>
    <row r="31" spans="1:14">
      <c r="A31" s="6">
        <v>27</v>
      </c>
      <c r="B31" s="34" t="s">
        <v>47</v>
      </c>
      <c r="C31" s="34" t="s">
        <v>44</v>
      </c>
      <c r="D31" s="13">
        <v>202</v>
      </c>
      <c r="E31" s="12">
        <v>4</v>
      </c>
      <c r="F31" s="3"/>
      <c r="G31" s="6">
        <v>27</v>
      </c>
      <c r="H31" s="34" t="s">
        <v>96</v>
      </c>
      <c r="I31" s="34" t="s">
        <v>39</v>
      </c>
      <c r="J31" s="35"/>
      <c r="K31" s="206">
        <v>222</v>
      </c>
    </row>
    <row r="32" spans="1:14">
      <c r="A32" s="6">
        <v>28</v>
      </c>
      <c r="B32" s="34" t="s">
        <v>37</v>
      </c>
      <c r="C32" s="34" t="s">
        <v>29</v>
      </c>
      <c r="D32" s="13">
        <v>201.22222222222223</v>
      </c>
      <c r="E32" s="12">
        <v>9</v>
      </c>
      <c r="F32" s="3"/>
      <c r="G32" s="6">
        <v>28</v>
      </c>
      <c r="H32" s="35" t="s">
        <v>110</v>
      </c>
      <c r="I32" s="35" t="s">
        <v>18</v>
      </c>
      <c r="J32" s="35"/>
      <c r="K32" s="206">
        <v>221</v>
      </c>
    </row>
    <row r="33" spans="1:11">
      <c r="A33" s="6">
        <v>29</v>
      </c>
      <c r="B33" s="34" t="s">
        <v>138</v>
      </c>
      <c r="C33" s="34" t="s">
        <v>39</v>
      </c>
      <c r="D33" s="13">
        <v>201</v>
      </c>
      <c r="E33" s="12">
        <v>1</v>
      </c>
      <c r="F33" s="3"/>
      <c r="G33" s="6">
        <v>29</v>
      </c>
      <c r="H33" s="35" t="s">
        <v>21</v>
      </c>
      <c r="I33" s="35" t="s">
        <v>18</v>
      </c>
      <c r="J33" s="34"/>
      <c r="K33" s="38">
        <v>219</v>
      </c>
    </row>
    <row r="34" spans="1:11">
      <c r="A34" s="6">
        <v>30</v>
      </c>
      <c r="B34" s="35" t="s">
        <v>38</v>
      </c>
      <c r="C34" s="35" t="s">
        <v>39</v>
      </c>
      <c r="D34" s="13">
        <v>200.84615384615384</v>
      </c>
      <c r="E34" s="12">
        <v>13</v>
      </c>
      <c r="F34" s="3"/>
      <c r="G34" s="6">
        <v>30</v>
      </c>
      <c r="H34" s="35" t="s">
        <v>62</v>
      </c>
      <c r="I34" s="35" t="s">
        <v>29</v>
      </c>
      <c r="J34" s="34"/>
      <c r="K34" s="38">
        <v>219</v>
      </c>
    </row>
    <row r="35" spans="1:11">
      <c r="A35" s="6">
        <v>31</v>
      </c>
      <c r="B35" s="35" t="s">
        <v>62</v>
      </c>
      <c r="C35" s="35" t="s">
        <v>29</v>
      </c>
      <c r="D35" s="13">
        <v>199.8</v>
      </c>
      <c r="E35" s="12">
        <v>5</v>
      </c>
      <c r="F35" s="3"/>
      <c r="G35" s="6">
        <v>31</v>
      </c>
      <c r="H35" s="34" t="s">
        <v>47</v>
      </c>
      <c r="I35" s="34" t="s">
        <v>44</v>
      </c>
      <c r="J35" s="35"/>
      <c r="K35" s="39">
        <v>217</v>
      </c>
    </row>
    <row r="36" spans="1:11">
      <c r="A36" s="6">
        <v>32</v>
      </c>
      <c r="B36" s="34" t="s">
        <v>96</v>
      </c>
      <c r="C36" s="34" t="s">
        <v>39</v>
      </c>
      <c r="D36" s="13">
        <v>198.86666666666667</v>
      </c>
      <c r="E36" s="12">
        <v>15</v>
      </c>
      <c r="F36" s="3"/>
      <c r="G36" s="6">
        <v>32</v>
      </c>
      <c r="H36" s="34" t="s">
        <v>40</v>
      </c>
      <c r="I36" s="35" t="s">
        <v>39</v>
      </c>
      <c r="J36" s="35"/>
      <c r="K36" s="39">
        <v>215</v>
      </c>
    </row>
    <row r="37" spans="1:11">
      <c r="A37" s="6">
        <v>33</v>
      </c>
      <c r="B37" s="35" t="s">
        <v>41</v>
      </c>
      <c r="C37" s="35" t="s">
        <v>29</v>
      </c>
      <c r="D37" s="13">
        <v>198.27272727272728</v>
      </c>
      <c r="E37" s="12">
        <v>11</v>
      </c>
      <c r="F37" s="3"/>
      <c r="G37" s="6">
        <v>33</v>
      </c>
      <c r="H37" s="35" t="s">
        <v>42</v>
      </c>
      <c r="I37" s="35" t="s">
        <v>39</v>
      </c>
      <c r="J37" s="35"/>
      <c r="K37" s="39">
        <v>212</v>
      </c>
    </row>
    <row r="38" spans="1:11">
      <c r="A38" s="6">
        <v>34</v>
      </c>
      <c r="B38" s="35" t="s">
        <v>42</v>
      </c>
      <c r="C38" s="35" t="s">
        <v>39</v>
      </c>
      <c r="D38" s="13">
        <v>197</v>
      </c>
      <c r="E38" s="12">
        <v>3</v>
      </c>
      <c r="F38" s="3"/>
      <c r="G38" s="6">
        <v>34</v>
      </c>
      <c r="H38" s="34" t="s">
        <v>54</v>
      </c>
      <c r="I38" s="36" t="s">
        <v>39</v>
      </c>
      <c r="J38" s="35"/>
      <c r="K38" s="39">
        <v>209</v>
      </c>
    </row>
    <row r="39" spans="1:11">
      <c r="A39" s="6">
        <v>35</v>
      </c>
      <c r="B39" s="35" t="s">
        <v>139</v>
      </c>
      <c r="C39" s="35" t="s">
        <v>18</v>
      </c>
      <c r="D39" s="13">
        <v>191</v>
      </c>
      <c r="E39" s="12">
        <v>1</v>
      </c>
      <c r="F39" s="3"/>
      <c r="G39" s="6">
        <v>35</v>
      </c>
      <c r="H39" s="35" t="s">
        <v>50</v>
      </c>
      <c r="I39" s="35" t="s">
        <v>39</v>
      </c>
      <c r="J39" s="34"/>
      <c r="K39" s="38">
        <v>208</v>
      </c>
    </row>
    <row r="40" spans="1:11">
      <c r="A40" s="6">
        <v>36</v>
      </c>
      <c r="B40" s="35" t="s">
        <v>64</v>
      </c>
      <c r="C40" s="35" t="s">
        <v>29</v>
      </c>
      <c r="D40" s="13">
        <v>185</v>
      </c>
      <c r="E40" s="12">
        <v>3</v>
      </c>
      <c r="F40" s="3"/>
      <c r="G40" s="6">
        <v>36</v>
      </c>
      <c r="H40" s="36" t="s">
        <v>100</v>
      </c>
      <c r="I40" s="36" t="s">
        <v>39</v>
      </c>
      <c r="J40" s="35"/>
      <c r="K40" s="39">
        <v>207</v>
      </c>
    </row>
    <row r="41" spans="1:11">
      <c r="A41" s="6">
        <v>37</v>
      </c>
      <c r="B41" s="36" t="s">
        <v>100</v>
      </c>
      <c r="C41" s="36" t="s">
        <v>39</v>
      </c>
      <c r="D41" s="13">
        <v>183.66666666666666</v>
      </c>
      <c r="E41" s="12">
        <v>3</v>
      </c>
      <c r="F41" s="3"/>
      <c r="G41" s="6">
        <v>37</v>
      </c>
      <c r="H41" s="35" t="s">
        <v>101</v>
      </c>
      <c r="I41" s="34" t="s">
        <v>39</v>
      </c>
      <c r="J41" s="35"/>
      <c r="K41" s="39">
        <v>203</v>
      </c>
    </row>
    <row r="42" spans="1:11">
      <c r="A42" s="6">
        <v>38</v>
      </c>
      <c r="B42" s="34" t="s">
        <v>54</v>
      </c>
      <c r="C42" s="36" t="s">
        <v>39</v>
      </c>
      <c r="D42" s="13">
        <v>182</v>
      </c>
      <c r="E42" s="12">
        <v>11</v>
      </c>
      <c r="F42" s="3"/>
      <c r="G42" s="6">
        <v>38</v>
      </c>
      <c r="H42" s="34" t="s">
        <v>138</v>
      </c>
      <c r="I42" s="34" t="s">
        <v>39</v>
      </c>
      <c r="J42" s="35"/>
      <c r="K42" s="38">
        <v>201</v>
      </c>
    </row>
    <row r="43" spans="1:11">
      <c r="A43" s="6">
        <v>39</v>
      </c>
      <c r="B43" s="35" t="s">
        <v>50</v>
      </c>
      <c r="C43" s="35" t="s">
        <v>39</v>
      </c>
      <c r="D43" s="13">
        <v>175.84615384615384</v>
      </c>
      <c r="E43" s="12">
        <v>13</v>
      </c>
      <c r="F43" s="3"/>
      <c r="G43" s="6">
        <v>39</v>
      </c>
      <c r="H43" s="36" t="s">
        <v>119</v>
      </c>
      <c r="I43" s="36" t="s">
        <v>39</v>
      </c>
      <c r="J43" s="35"/>
      <c r="K43" s="39">
        <v>197</v>
      </c>
    </row>
    <row r="44" spans="1:11">
      <c r="A44" s="22">
        <v>40</v>
      </c>
      <c r="B44" s="34" t="s">
        <v>129</v>
      </c>
      <c r="C44" s="34" t="s">
        <v>39</v>
      </c>
      <c r="D44" s="13">
        <v>172</v>
      </c>
      <c r="E44" s="12">
        <v>2</v>
      </c>
      <c r="F44" s="4"/>
      <c r="G44" s="22">
        <v>40</v>
      </c>
      <c r="H44" s="35" t="s">
        <v>139</v>
      </c>
      <c r="I44" s="35" t="s">
        <v>18</v>
      </c>
      <c r="J44" s="34"/>
      <c r="K44" s="38">
        <v>191</v>
      </c>
    </row>
    <row r="45" spans="1:11">
      <c r="A45" s="6">
        <v>41</v>
      </c>
      <c r="B45" s="34" t="s">
        <v>137</v>
      </c>
      <c r="C45" s="35" t="s">
        <v>18</v>
      </c>
      <c r="D45" s="13">
        <v>167.5</v>
      </c>
      <c r="E45" s="12">
        <v>2</v>
      </c>
      <c r="G45" s="6">
        <v>41</v>
      </c>
      <c r="H45" s="35" t="s">
        <v>64</v>
      </c>
      <c r="I45" s="35" t="s">
        <v>29</v>
      </c>
      <c r="K45" s="20">
        <v>188</v>
      </c>
    </row>
    <row r="46" spans="1:11">
      <c r="A46" s="6">
        <v>42</v>
      </c>
      <c r="B46" s="35" t="s">
        <v>101</v>
      </c>
      <c r="C46" s="34" t="s">
        <v>39</v>
      </c>
      <c r="D46" s="13">
        <v>166.5</v>
      </c>
      <c r="E46" s="12">
        <v>2</v>
      </c>
      <c r="G46" s="6">
        <v>42</v>
      </c>
      <c r="H46" s="34" t="s">
        <v>129</v>
      </c>
      <c r="I46" s="34" t="s">
        <v>39</v>
      </c>
      <c r="K46" s="20">
        <v>184</v>
      </c>
    </row>
    <row r="47" spans="1:11">
      <c r="A47" s="6">
        <v>43</v>
      </c>
      <c r="B47" s="36" t="s">
        <v>116</v>
      </c>
      <c r="C47" s="36" t="s">
        <v>39</v>
      </c>
      <c r="D47" s="13">
        <v>166</v>
      </c>
      <c r="E47" s="12">
        <v>1</v>
      </c>
      <c r="G47" s="6">
        <v>43</v>
      </c>
      <c r="H47" s="34" t="s">
        <v>137</v>
      </c>
      <c r="I47" s="35" t="s">
        <v>18</v>
      </c>
      <c r="K47" s="20">
        <v>180</v>
      </c>
    </row>
    <row r="48" spans="1:11">
      <c r="A48" s="6">
        <v>44</v>
      </c>
      <c r="B48" s="36" t="s">
        <v>119</v>
      </c>
      <c r="C48" s="36" t="s">
        <v>39</v>
      </c>
      <c r="D48" s="13">
        <v>147.5</v>
      </c>
      <c r="E48" s="12">
        <v>2</v>
      </c>
      <c r="G48" s="6">
        <v>44</v>
      </c>
      <c r="H48" s="36" t="s">
        <v>116</v>
      </c>
      <c r="I48" s="36" t="s">
        <v>39</v>
      </c>
      <c r="K48" s="20">
        <v>166</v>
      </c>
    </row>
    <row r="49" spans="1:11">
      <c r="A49" s="6">
        <v>45</v>
      </c>
      <c r="B49" s="36" t="s">
        <v>117</v>
      </c>
      <c r="C49" s="36" t="s">
        <v>39</v>
      </c>
      <c r="D49" s="13">
        <v>144</v>
      </c>
      <c r="E49" s="12">
        <v>2</v>
      </c>
      <c r="G49" s="6">
        <v>45</v>
      </c>
      <c r="H49" s="36" t="s">
        <v>117</v>
      </c>
      <c r="I49" s="36" t="s">
        <v>39</v>
      </c>
      <c r="K49" s="20">
        <v>145</v>
      </c>
    </row>
    <row r="50" spans="1:11">
      <c r="A50" s="6">
        <v>46</v>
      </c>
      <c r="B50" s="36" t="s">
        <v>118</v>
      </c>
      <c r="C50" s="36" t="s">
        <v>39</v>
      </c>
      <c r="D50" s="13">
        <v>127</v>
      </c>
      <c r="E50" s="12">
        <v>1</v>
      </c>
      <c r="G50" s="6">
        <v>46</v>
      </c>
      <c r="H50" s="36" t="s">
        <v>118</v>
      </c>
      <c r="I50" s="36" t="s">
        <v>39</v>
      </c>
      <c r="K50" s="20">
        <v>127</v>
      </c>
    </row>
    <row r="51" spans="1:11">
      <c r="A51" s="6">
        <v>47</v>
      </c>
      <c r="B51" s="35" t="s">
        <v>140</v>
      </c>
      <c r="C51" s="35" t="s">
        <v>39</v>
      </c>
      <c r="D51" s="41">
        <v>108</v>
      </c>
      <c r="E51" s="20">
        <v>1</v>
      </c>
      <c r="G51" s="6">
        <v>47</v>
      </c>
      <c r="H51" s="35" t="s">
        <v>140</v>
      </c>
      <c r="I51" s="35" t="s">
        <v>39</v>
      </c>
      <c r="K51" s="20">
        <v>108</v>
      </c>
    </row>
    <row r="52" spans="1:11">
      <c r="A52" s="6"/>
      <c r="B52" s="35"/>
      <c r="C52" s="35"/>
      <c r="D52" s="41"/>
      <c r="G52" s="6"/>
      <c r="H52" s="35"/>
      <c r="I52" s="35"/>
      <c r="K52" s="20"/>
    </row>
    <row r="53" spans="1:11">
      <c r="A53" s="6"/>
      <c r="B53" s="35"/>
      <c r="C53" s="35"/>
      <c r="D53" s="41"/>
      <c r="G53" s="6"/>
      <c r="H53" s="35"/>
      <c r="I53" s="35"/>
      <c r="K53" s="20"/>
    </row>
    <row r="54" spans="1:11">
      <c r="A54" s="6"/>
      <c r="B54" s="36"/>
      <c r="C54" s="36"/>
      <c r="D54" s="41"/>
      <c r="G54" s="6"/>
      <c r="H54" s="34"/>
      <c r="I54" s="34"/>
      <c r="K54" s="20"/>
    </row>
    <row r="55" spans="1:11">
      <c r="A55" s="6"/>
      <c r="B55" s="35"/>
      <c r="C55" s="35"/>
      <c r="D55" s="41"/>
      <c r="G55" s="6"/>
      <c r="H55" s="35"/>
      <c r="I55" s="35"/>
      <c r="K55" s="20"/>
    </row>
    <row r="56" spans="1:11">
      <c r="A56" s="6"/>
      <c r="B56" s="35"/>
      <c r="C56" s="35"/>
      <c r="D56" s="41"/>
      <c r="G56" s="6"/>
      <c r="H56" s="35"/>
      <c r="I56" s="35"/>
      <c r="K56" s="20"/>
    </row>
    <row r="57" spans="1:11">
      <c r="A57" s="6"/>
      <c r="B57" s="34"/>
      <c r="C57" s="34"/>
      <c r="D57" s="41"/>
      <c r="G57" s="6"/>
      <c r="H57" s="35"/>
      <c r="I57" s="35"/>
      <c r="K57" s="20"/>
    </row>
  </sheetData>
  <mergeCells count="2">
    <mergeCell ref="B3:K3"/>
    <mergeCell ref="A2:K2"/>
  </mergeCells>
  <phoneticPr fontId="3" type="noConversion"/>
  <pageMargins left="0.19685039370078741" right="0.19685039370078741" top="0" bottom="0" header="0" footer="0"/>
  <pageSetup paperSize="9" scale="9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O29"/>
  <sheetViews>
    <sheetView view="pageBreakPreview" topLeftCell="K1" zoomScaleSheetLayoutView="100" workbookViewId="0">
      <selection activeCell="AH5" sqref="AH5"/>
    </sheetView>
  </sheetViews>
  <sheetFormatPr defaultRowHeight="12.75"/>
  <cols>
    <col min="1" max="1" width="3.5703125" style="11" customWidth="1"/>
    <col min="2" max="2" width="24.28515625" style="11" customWidth="1"/>
    <col min="3" max="3" width="5.42578125" style="11" customWidth="1"/>
    <col min="4" max="4" width="6.140625" style="11" customWidth="1"/>
    <col min="5" max="5" width="4.7109375" style="11" customWidth="1"/>
    <col min="6" max="6" width="6.42578125" style="11" customWidth="1"/>
    <col min="7" max="7" width="5.42578125" style="11" customWidth="1"/>
    <col min="8" max="8" width="6.140625" style="11" customWidth="1"/>
    <col min="9" max="9" width="4.7109375" style="11" customWidth="1"/>
    <col min="10" max="10" width="8.42578125" style="11" customWidth="1"/>
    <col min="11" max="11" width="6.140625" style="11" customWidth="1"/>
    <col min="12" max="12" width="6" style="11" customWidth="1"/>
    <col min="13" max="13" width="6.140625" style="11" customWidth="1"/>
    <col min="14" max="14" width="4.7109375" style="11" customWidth="1"/>
    <col min="15" max="15" width="8.42578125" style="11" customWidth="1"/>
    <col min="16" max="16" width="5.42578125" style="11" customWidth="1"/>
    <col min="17" max="17" width="5.7109375" style="11" customWidth="1"/>
    <col min="18" max="18" width="6.140625" style="4" customWidth="1"/>
    <col min="19" max="19" width="4.7109375" customWidth="1"/>
    <col min="20" max="20" width="8.42578125" customWidth="1"/>
    <col min="21" max="21" width="6.140625" customWidth="1"/>
    <col min="22" max="22" width="5.85546875" customWidth="1"/>
    <col min="23" max="23" width="6.140625" customWidth="1"/>
    <col min="24" max="24" width="4.42578125" customWidth="1"/>
    <col min="26" max="26" width="6.7109375" customWidth="1"/>
    <col min="27" max="27" width="4.85546875" customWidth="1"/>
    <col min="28" max="28" width="6.28515625" customWidth="1"/>
    <col min="29" max="29" width="4.42578125" customWidth="1"/>
    <col min="30" max="30" width="8.42578125" customWidth="1"/>
    <col min="31" max="31" width="5.42578125" customWidth="1"/>
    <col min="32" max="32" width="4.28515625" customWidth="1"/>
    <col min="33" max="33" width="6.28515625" customWidth="1"/>
    <col min="34" max="34" width="4.5703125" customWidth="1"/>
    <col min="36" max="36" width="7.5703125" customWidth="1"/>
    <col min="37" max="37" width="5.7109375" customWidth="1"/>
    <col min="38" max="38" width="6" customWidth="1"/>
    <col min="39" max="39" width="4.42578125" customWidth="1"/>
    <col min="40" max="40" width="8.140625" customWidth="1"/>
    <col min="41" max="41" width="6.5703125" customWidth="1"/>
    <col min="215" max="215" width="3.5703125" customWidth="1"/>
    <col min="216" max="216" width="25.7109375" customWidth="1"/>
    <col min="217" max="232" width="7.28515625" customWidth="1"/>
    <col min="471" max="471" width="3.5703125" customWidth="1"/>
    <col min="472" max="472" width="25.7109375" customWidth="1"/>
    <col min="473" max="488" width="7.28515625" customWidth="1"/>
    <col min="727" max="727" width="3.5703125" customWidth="1"/>
    <col min="728" max="728" width="25.7109375" customWidth="1"/>
    <col min="729" max="744" width="7.28515625" customWidth="1"/>
    <col min="983" max="983" width="3.5703125" customWidth="1"/>
    <col min="984" max="984" width="25.7109375" customWidth="1"/>
    <col min="985" max="1000" width="7.28515625" customWidth="1"/>
    <col min="1239" max="1239" width="3.5703125" customWidth="1"/>
    <col min="1240" max="1240" width="25.7109375" customWidth="1"/>
    <col min="1241" max="1256" width="7.28515625" customWidth="1"/>
    <col min="1495" max="1495" width="3.5703125" customWidth="1"/>
    <col min="1496" max="1496" width="25.7109375" customWidth="1"/>
    <col min="1497" max="1512" width="7.28515625" customWidth="1"/>
    <col min="1751" max="1751" width="3.5703125" customWidth="1"/>
    <col min="1752" max="1752" width="25.7109375" customWidth="1"/>
    <col min="1753" max="1768" width="7.28515625" customWidth="1"/>
    <col min="2007" max="2007" width="3.5703125" customWidth="1"/>
    <col min="2008" max="2008" width="25.7109375" customWidth="1"/>
    <col min="2009" max="2024" width="7.28515625" customWidth="1"/>
    <col min="2263" max="2263" width="3.5703125" customWidth="1"/>
    <col min="2264" max="2264" width="25.7109375" customWidth="1"/>
    <col min="2265" max="2280" width="7.28515625" customWidth="1"/>
    <col min="2519" max="2519" width="3.5703125" customWidth="1"/>
    <col min="2520" max="2520" width="25.7109375" customWidth="1"/>
    <col min="2521" max="2536" width="7.28515625" customWidth="1"/>
    <col min="2775" max="2775" width="3.5703125" customWidth="1"/>
    <col min="2776" max="2776" width="25.7109375" customWidth="1"/>
    <col min="2777" max="2792" width="7.28515625" customWidth="1"/>
    <col min="3031" max="3031" width="3.5703125" customWidth="1"/>
    <col min="3032" max="3032" width="25.7109375" customWidth="1"/>
    <col min="3033" max="3048" width="7.28515625" customWidth="1"/>
    <col min="3287" max="3287" width="3.5703125" customWidth="1"/>
    <col min="3288" max="3288" width="25.7109375" customWidth="1"/>
    <col min="3289" max="3304" width="7.28515625" customWidth="1"/>
    <col min="3543" max="3543" width="3.5703125" customWidth="1"/>
    <col min="3544" max="3544" width="25.7109375" customWidth="1"/>
    <col min="3545" max="3560" width="7.28515625" customWidth="1"/>
    <col min="3799" max="3799" width="3.5703125" customWidth="1"/>
    <col min="3800" max="3800" width="25.7109375" customWidth="1"/>
    <col min="3801" max="3816" width="7.28515625" customWidth="1"/>
    <col min="4055" max="4055" width="3.5703125" customWidth="1"/>
    <col min="4056" max="4056" width="25.7109375" customWidth="1"/>
    <col min="4057" max="4072" width="7.28515625" customWidth="1"/>
    <col min="4311" max="4311" width="3.5703125" customWidth="1"/>
    <col min="4312" max="4312" width="25.7109375" customWidth="1"/>
    <col min="4313" max="4328" width="7.28515625" customWidth="1"/>
    <col min="4567" max="4567" width="3.5703125" customWidth="1"/>
    <col min="4568" max="4568" width="25.7109375" customWidth="1"/>
    <col min="4569" max="4584" width="7.28515625" customWidth="1"/>
    <col min="4823" max="4823" width="3.5703125" customWidth="1"/>
    <col min="4824" max="4824" width="25.7109375" customWidth="1"/>
    <col min="4825" max="4840" width="7.28515625" customWidth="1"/>
    <col min="5079" max="5079" width="3.5703125" customWidth="1"/>
    <col min="5080" max="5080" width="25.7109375" customWidth="1"/>
    <col min="5081" max="5096" width="7.28515625" customWidth="1"/>
    <col min="5335" max="5335" width="3.5703125" customWidth="1"/>
    <col min="5336" max="5336" width="25.7109375" customWidth="1"/>
    <col min="5337" max="5352" width="7.28515625" customWidth="1"/>
    <col min="5591" max="5591" width="3.5703125" customWidth="1"/>
    <col min="5592" max="5592" width="25.7109375" customWidth="1"/>
    <col min="5593" max="5608" width="7.28515625" customWidth="1"/>
    <col min="5847" max="5847" width="3.5703125" customWidth="1"/>
    <col min="5848" max="5848" width="25.7109375" customWidth="1"/>
    <col min="5849" max="5864" width="7.28515625" customWidth="1"/>
    <col min="6103" max="6103" width="3.5703125" customWidth="1"/>
    <col min="6104" max="6104" width="25.7109375" customWidth="1"/>
    <col min="6105" max="6120" width="7.28515625" customWidth="1"/>
    <col min="6359" max="6359" width="3.5703125" customWidth="1"/>
    <col min="6360" max="6360" width="25.7109375" customWidth="1"/>
    <col min="6361" max="6376" width="7.28515625" customWidth="1"/>
    <col min="6615" max="6615" width="3.5703125" customWidth="1"/>
    <col min="6616" max="6616" width="25.7109375" customWidth="1"/>
    <col min="6617" max="6632" width="7.28515625" customWidth="1"/>
    <col min="6871" max="6871" width="3.5703125" customWidth="1"/>
    <col min="6872" max="6872" width="25.7109375" customWidth="1"/>
    <col min="6873" max="6888" width="7.28515625" customWidth="1"/>
    <col min="7127" max="7127" width="3.5703125" customWidth="1"/>
    <col min="7128" max="7128" width="25.7109375" customWidth="1"/>
    <col min="7129" max="7144" width="7.28515625" customWidth="1"/>
    <col min="7383" max="7383" width="3.5703125" customWidth="1"/>
    <col min="7384" max="7384" width="25.7109375" customWidth="1"/>
    <col min="7385" max="7400" width="7.28515625" customWidth="1"/>
    <col min="7639" max="7639" width="3.5703125" customWidth="1"/>
    <col min="7640" max="7640" width="25.7109375" customWidth="1"/>
    <col min="7641" max="7656" width="7.28515625" customWidth="1"/>
    <col min="7895" max="7895" width="3.5703125" customWidth="1"/>
    <col min="7896" max="7896" width="25.7109375" customWidth="1"/>
    <col min="7897" max="7912" width="7.28515625" customWidth="1"/>
    <col min="8151" max="8151" width="3.5703125" customWidth="1"/>
    <col min="8152" max="8152" width="25.7109375" customWidth="1"/>
    <col min="8153" max="8168" width="7.28515625" customWidth="1"/>
    <col min="8407" max="8407" width="3.5703125" customWidth="1"/>
    <col min="8408" max="8408" width="25.7109375" customWidth="1"/>
    <col min="8409" max="8424" width="7.28515625" customWidth="1"/>
    <col min="8663" max="8663" width="3.5703125" customWidth="1"/>
    <col min="8664" max="8664" width="25.7109375" customWidth="1"/>
    <col min="8665" max="8680" width="7.28515625" customWidth="1"/>
    <col min="8919" max="8919" width="3.5703125" customWidth="1"/>
    <col min="8920" max="8920" width="25.7109375" customWidth="1"/>
    <col min="8921" max="8936" width="7.28515625" customWidth="1"/>
    <col min="9175" max="9175" width="3.5703125" customWidth="1"/>
    <col min="9176" max="9176" width="25.7109375" customWidth="1"/>
    <col min="9177" max="9192" width="7.28515625" customWidth="1"/>
    <col min="9431" max="9431" width="3.5703125" customWidth="1"/>
    <col min="9432" max="9432" width="25.7109375" customWidth="1"/>
    <col min="9433" max="9448" width="7.28515625" customWidth="1"/>
    <col min="9687" max="9687" width="3.5703125" customWidth="1"/>
    <col min="9688" max="9688" width="25.7109375" customWidth="1"/>
    <col min="9689" max="9704" width="7.28515625" customWidth="1"/>
    <col min="9943" max="9943" width="3.5703125" customWidth="1"/>
    <col min="9944" max="9944" width="25.7109375" customWidth="1"/>
    <col min="9945" max="9960" width="7.28515625" customWidth="1"/>
    <col min="10199" max="10199" width="3.5703125" customWidth="1"/>
    <col min="10200" max="10200" width="25.7109375" customWidth="1"/>
    <col min="10201" max="10216" width="7.28515625" customWidth="1"/>
    <col min="10455" max="10455" width="3.5703125" customWidth="1"/>
    <col min="10456" max="10456" width="25.7109375" customWidth="1"/>
    <col min="10457" max="10472" width="7.28515625" customWidth="1"/>
    <col min="10711" max="10711" width="3.5703125" customWidth="1"/>
    <col min="10712" max="10712" width="25.7109375" customWidth="1"/>
    <col min="10713" max="10728" width="7.28515625" customWidth="1"/>
    <col min="10967" max="10967" width="3.5703125" customWidth="1"/>
    <col min="10968" max="10968" width="25.7109375" customWidth="1"/>
    <col min="10969" max="10984" width="7.28515625" customWidth="1"/>
    <col min="11223" max="11223" width="3.5703125" customWidth="1"/>
    <col min="11224" max="11224" width="25.7109375" customWidth="1"/>
    <col min="11225" max="11240" width="7.28515625" customWidth="1"/>
    <col min="11479" max="11479" width="3.5703125" customWidth="1"/>
    <col min="11480" max="11480" width="25.7109375" customWidth="1"/>
    <col min="11481" max="11496" width="7.28515625" customWidth="1"/>
    <col min="11735" max="11735" width="3.5703125" customWidth="1"/>
    <col min="11736" max="11736" width="25.7109375" customWidth="1"/>
    <col min="11737" max="11752" width="7.28515625" customWidth="1"/>
    <col min="11991" max="11991" width="3.5703125" customWidth="1"/>
    <col min="11992" max="11992" width="25.7109375" customWidth="1"/>
    <col min="11993" max="12008" width="7.28515625" customWidth="1"/>
    <col min="12247" max="12247" width="3.5703125" customWidth="1"/>
    <col min="12248" max="12248" width="25.7109375" customWidth="1"/>
    <col min="12249" max="12264" width="7.28515625" customWidth="1"/>
    <col min="12503" max="12503" width="3.5703125" customWidth="1"/>
    <col min="12504" max="12504" width="25.7109375" customWidth="1"/>
    <col min="12505" max="12520" width="7.28515625" customWidth="1"/>
    <col min="12759" max="12759" width="3.5703125" customWidth="1"/>
    <col min="12760" max="12760" width="25.7109375" customWidth="1"/>
    <col min="12761" max="12776" width="7.28515625" customWidth="1"/>
    <col min="13015" max="13015" width="3.5703125" customWidth="1"/>
    <col min="13016" max="13016" width="25.7109375" customWidth="1"/>
    <col min="13017" max="13032" width="7.28515625" customWidth="1"/>
    <col min="13271" max="13271" width="3.5703125" customWidth="1"/>
    <col min="13272" max="13272" width="25.7109375" customWidth="1"/>
    <col min="13273" max="13288" width="7.28515625" customWidth="1"/>
    <col min="13527" max="13527" width="3.5703125" customWidth="1"/>
    <col min="13528" max="13528" width="25.7109375" customWidth="1"/>
    <col min="13529" max="13544" width="7.28515625" customWidth="1"/>
    <col min="13783" max="13783" width="3.5703125" customWidth="1"/>
    <col min="13784" max="13784" width="25.7109375" customWidth="1"/>
    <col min="13785" max="13800" width="7.28515625" customWidth="1"/>
    <col min="14039" max="14039" width="3.5703125" customWidth="1"/>
    <col min="14040" max="14040" width="25.7109375" customWidth="1"/>
    <col min="14041" max="14056" width="7.28515625" customWidth="1"/>
    <col min="14295" max="14295" width="3.5703125" customWidth="1"/>
    <col min="14296" max="14296" width="25.7109375" customWidth="1"/>
    <col min="14297" max="14312" width="7.28515625" customWidth="1"/>
    <col min="14551" max="14551" width="3.5703125" customWidth="1"/>
    <col min="14552" max="14552" width="25.7109375" customWidth="1"/>
    <col min="14553" max="14568" width="7.28515625" customWidth="1"/>
    <col min="14807" max="14807" width="3.5703125" customWidth="1"/>
    <col min="14808" max="14808" width="25.7109375" customWidth="1"/>
    <col min="14809" max="14824" width="7.28515625" customWidth="1"/>
    <col min="15063" max="15063" width="3.5703125" customWidth="1"/>
    <col min="15064" max="15064" width="25.7109375" customWidth="1"/>
    <col min="15065" max="15080" width="7.28515625" customWidth="1"/>
    <col min="15319" max="15319" width="3.5703125" customWidth="1"/>
    <col min="15320" max="15320" width="25.7109375" customWidth="1"/>
    <col min="15321" max="15336" width="7.28515625" customWidth="1"/>
    <col min="15575" max="15575" width="3.5703125" customWidth="1"/>
    <col min="15576" max="15576" width="25.7109375" customWidth="1"/>
    <col min="15577" max="15592" width="7.28515625" customWidth="1"/>
    <col min="15831" max="15831" width="3.5703125" customWidth="1"/>
    <col min="15832" max="15832" width="25.7109375" customWidth="1"/>
    <col min="15833" max="15848" width="7.28515625" customWidth="1"/>
    <col min="16087" max="16087" width="3.5703125" customWidth="1"/>
    <col min="16088" max="16088" width="25.7109375" customWidth="1"/>
    <col min="16089" max="16104" width="7.28515625" customWidth="1"/>
  </cols>
  <sheetData>
    <row r="1" spans="1:41" ht="35.1" customHeight="1" thickBot="1">
      <c r="A1" s="315" t="s">
        <v>113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7"/>
    </row>
    <row r="2" spans="1:41" ht="20.100000000000001" customHeight="1">
      <c r="A2" s="126" t="s">
        <v>7</v>
      </c>
      <c r="B2" s="318" t="s">
        <v>82</v>
      </c>
      <c r="C2" s="320" t="s">
        <v>83</v>
      </c>
      <c r="D2" s="313" t="s">
        <v>58</v>
      </c>
      <c r="E2" s="309" t="s">
        <v>84</v>
      </c>
      <c r="F2" s="169" t="s">
        <v>79</v>
      </c>
      <c r="G2" s="322" t="s">
        <v>85</v>
      </c>
      <c r="H2" s="311" t="s">
        <v>58</v>
      </c>
      <c r="I2" s="313" t="s">
        <v>84</v>
      </c>
      <c r="J2" s="309" t="s">
        <v>0</v>
      </c>
      <c r="K2" s="127" t="s">
        <v>79</v>
      </c>
      <c r="L2" s="311" t="s">
        <v>83</v>
      </c>
      <c r="M2" s="313" t="s">
        <v>58</v>
      </c>
      <c r="N2" s="313" t="s">
        <v>84</v>
      </c>
      <c r="O2" s="309" t="s">
        <v>0</v>
      </c>
      <c r="P2" s="127" t="s">
        <v>79</v>
      </c>
      <c r="Q2" s="311" t="s">
        <v>83</v>
      </c>
      <c r="R2" s="313" t="s">
        <v>58</v>
      </c>
      <c r="S2" s="313" t="s">
        <v>84</v>
      </c>
      <c r="T2" s="309" t="s">
        <v>0</v>
      </c>
      <c r="U2" s="130" t="s">
        <v>79</v>
      </c>
      <c r="V2" s="311" t="s">
        <v>83</v>
      </c>
      <c r="W2" s="313" t="s">
        <v>58</v>
      </c>
      <c r="X2" s="313" t="s">
        <v>84</v>
      </c>
      <c r="Y2" s="309" t="s">
        <v>0</v>
      </c>
      <c r="Z2" s="130" t="s">
        <v>79</v>
      </c>
      <c r="AA2" s="311" t="s">
        <v>83</v>
      </c>
      <c r="AB2" s="313" t="s">
        <v>58</v>
      </c>
      <c r="AC2" s="313" t="s">
        <v>84</v>
      </c>
      <c r="AD2" s="309" t="s">
        <v>0</v>
      </c>
      <c r="AE2" s="130" t="s">
        <v>79</v>
      </c>
      <c r="AF2" s="311" t="s">
        <v>83</v>
      </c>
      <c r="AG2" s="313" t="s">
        <v>58</v>
      </c>
      <c r="AH2" s="313" t="s">
        <v>84</v>
      </c>
      <c r="AI2" s="309" t="s">
        <v>0</v>
      </c>
      <c r="AJ2" s="130" t="s">
        <v>79</v>
      </c>
      <c r="AK2" s="311" t="s">
        <v>83</v>
      </c>
      <c r="AL2" s="313" t="s">
        <v>58</v>
      </c>
      <c r="AM2" s="313" t="s">
        <v>84</v>
      </c>
      <c r="AN2" s="309" t="s">
        <v>0</v>
      </c>
      <c r="AO2" s="130" t="s">
        <v>79</v>
      </c>
    </row>
    <row r="3" spans="1:41" ht="20.100000000000001" customHeight="1" thickBot="1">
      <c r="A3" s="133"/>
      <c r="B3" s="319"/>
      <c r="C3" s="321"/>
      <c r="D3" s="314"/>
      <c r="E3" s="310"/>
      <c r="F3" s="170" t="s">
        <v>15</v>
      </c>
      <c r="G3" s="323"/>
      <c r="H3" s="312"/>
      <c r="I3" s="314"/>
      <c r="J3" s="310"/>
      <c r="K3" s="134" t="s">
        <v>15</v>
      </c>
      <c r="L3" s="312"/>
      <c r="M3" s="314"/>
      <c r="N3" s="314"/>
      <c r="O3" s="310"/>
      <c r="P3" s="134" t="s">
        <v>15</v>
      </c>
      <c r="Q3" s="312"/>
      <c r="R3" s="314"/>
      <c r="S3" s="314"/>
      <c r="T3" s="310"/>
      <c r="U3" s="134" t="s">
        <v>15</v>
      </c>
      <c r="V3" s="312"/>
      <c r="W3" s="314"/>
      <c r="X3" s="314"/>
      <c r="Y3" s="310"/>
      <c r="Z3" s="134" t="s">
        <v>15</v>
      </c>
      <c r="AA3" s="312"/>
      <c r="AB3" s="314"/>
      <c r="AC3" s="314"/>
      <c r="AD3" s="310"/>
      <c r="AE3" s="134" t="s">
        <v>15</v>
      </c>
      <c r="AF3" s="312"/>
      <c r="AG3" s="314"/>
      <c r="AH3" s="314"/>
      <c r="AI3" s="310"/>
      <c r="AJ3" s="134" t="s">
        <v>15</v>
      </c>
      <c r="AK3" s="312"/>
      <c r="AL3" s="314"/>
      <c r="AM3" s="314"/>
      <c r="AN3" s="310"/>
      <c r="AO3" s="134" t="s">
        <v>15</v>
      </c>
    </row>
    <row r="4" spans="1:41" s="89" customFormat="1" ht="23.1" customHeight="1">
      <c r="A4" s="186" t="s">
        <v>8</v>
      </c>
      <c r="B4" s="189" t="s">
        <v>45</v>
      </c>
      <c r="C4" s="252"/>
      <c r="D4" s="253"/>
      <c r="E4" s="254"/>
      <c r="F4" s="255"/>
      <c r="G4" s="256">
        <v>41595</v>
      </c>
      <c r="H4" s="257">
        <v>356</v>
      </c>
      <c r="I4" s="258">
        <v>7</v>
      </c>
      <c r="J4" s="260">
        <v>356</v>
      </c>
      <c r="K4" s="212">
        <f>SUM(F4+I4)</f>
        <v>7</v>
      </c>
      <c r="L4" s="249" t="s">
        <v>130</v>
      </c>
      <c r="M4" s="259">
        <v>375</v>
      </c>
      <c r="N4" s="258">
        <v>4</v>
      </c>
      <c r="O4" s="261">
        <v>365.5</v>
      </c>
      <c r="P4" s="212">
        <f t="shared" ref="P4" si="0">K4+N4</f>
        <v>11</v>
      </c>
      <c r="Q4" s="249" t="s">
        <v>136</v>
      </c>
      <c r="R4" s="259">
        <v>388</v>
      </c>
      <c r="S4" s="258">
        <v>11</v>
      </c>
      <c r="T4" s="261">
        <v>373</v>
      </c>
      <c r="U4" s="212">
        <f t="shared" ref="U4" si="1">P4+S4</f>
        <v>22</v>
      </c>
      <c r="V4" s="262" t="s">
        <v>142</v>
      </c>
      <c r="W4" s="259">
        <v>407</v>
      </c>
      <c r="X4" s="258">
        <v>11</v>
      </c>
      <c r="Y4" s="261">
        <v>381.5</v>
      </c>
      <c r="Z4" s="212">
        <f t="shared" ref="Z4" si="2">U4+X4</f>
        <v>33</v>
      </c>
      <c r="AA4" s="262" t="s">
        <v>145</v>
      </c>
      <c r="AB4" s="259">
        <v>429</v>
      </c>
      <c r="AC4" s="258">
        <v>12</v>
      </c>
      <c r="AD4" s="261">
        <v>390.6</v>
      </c>
      <c r="AE4" s="212">
        <f t="shared" ref="AE4" si="3">Z4+AC4</f>
        <v>45</v>
      </c>
      <c r="AF4" s="266" t="s">
        <v>151</v>
      </c>
      <c r="AG4" s="259">
        <v>384</v>
      </c>
      <c r="AH4" s="258">
        <v>6</v>
      </c>
      <c r="AI4" s="261">
        <v>389.5</v>
      </c>
      <c r="AJ4" s="212">
        <f t="shared" ref="AJ4" si="4">AE4+AH4</f>
        <v>51</v>
      </c>
      <c r="AK4" s="251"/>
      <c r="AL4" s="259"/>
      <c r="AM4" s="258"/>
      <c r="AN4" s="261"/>
      <c r="AO4" s="212">
        <f t="shared" ref="AO4" si="5">AJ4+AM4</f>
        <v>51</v>
      </c>
    </row>
    <row r="5" spans="1:41" s="89" customFormat="1" ht="23.1" customHeight="1">
      <c r="A5" s="187" t="s">
        <v>9</v>
      </c>
      <c r="B5" s="190" t="s">
        <v>31</v>
      </c>
      <c r="C5" s="143" t="s">
        <v>114</v>
      </c>
      <c r="D5" s="155">
        <v>400</v>
      </c>
      <c r="E5" s="107">
        <v>9</v>
      </c>
      <c r="F5" s="107">
        <v>9</v>
      </c>
      <c r="G5" s="152" t="s">
        <v>128</v>
      </c>
      <c r="H5" s="148">
        <v>355</v>
      </c>
      <c r="I5" s="93">
        <v>6</v>
      </c>
      <c r="J5" s="111">
        <v>377.5</v>
      </c>
      <c r="K5" s="213">
        <f t="shared" ref="K5:K24" si="6">F5+I5</f>
        <v>15</v>
      </c>
      <c r="L5" s="143" t="s">
        <v>130</v>
      </c>
      <c r="M5" s="124">
        <v>388</v>
      </c>
      <c r="N5" s="93">
        <v>8</v>
      </c>
      <c r="O5" s="115">
        <v>381</v>
      </c>
      <c r="P5" s="213">
        <f t="shared" ref="P5:P26" si="7">K5+N5</f>
        <v>23</v>
      </c>
      <c r="Q5" s="143" t="s">
        <v>136</v>
      </c>
      <c r="R5" s="124">
        <v>369</v>
      </c>
      <c r="S5" s="93">
        <v>7</v>
      </c>
      <c r="T5" s="115">
        <v>378</v>
      </c>
      <c r="U5" s="213">
        <f t="shared" ref="U5:U26" si="8">P5+S5</f>
        <v>30</v>
      </c>
      <c r="V5" s="221" t="s">
        <v>142</v>
      </c>
      <c r="W5" s="124">
        <v>406</v>
      </c>
      <c r="X5" s="93">
        <v>10</v>
      </c>
      <c r="Y5" s="115">
        <v>383.6</v>
      </c>
      <c r="Z5" s="213">
        <f t="shared" ref="Z5:Z26" si="9">U5+X5</f>
        <v>40</v>
      </c>
      <c r="AA5" s="221" t="s">
        <v>145</v>
      </c>
      <c r="AB5" s="124">
        <v>423</v>
      </c>
      <c r="AC5" s="93">
        <v>11</v>
      </c>
      <c r="AD5" s="115">
        <v>390.2</v>
      </c>
      <c r="AE5" s="213">
        <f t="shared" ref="AE5:AE27" si="10">Z5+AC5</f>
        <v>51</v>
      </c>
      <c r="AF5" s="268" t="s">
        <v>151</v>
      </c>
      <c r="AG5" s="124">
        <v>424</v>
      </c>
      <c r="AH5" s="93">
        <v>14</v>
      </c>
      <c r="AI5" s="115">
        <v>395</v>
      </c>
      <c r="AJ5" s="213">
        <f t="shared" ref="AJ5:AJ27" si="11">AE5+AH5</f>
        <v>65</v>
      </c>
      <c r="AK5" s="143"/>
      <c r="AL5" s="124"/>
      <c r="AM5" s="93"/>
      <c r="AN5" s="115"/>
      <c r="AO5" s="213">
        <f t="shared" ref="AO5:AO27" si="12">AJ5+AM5</f>
        <v>65</v>
      </c>
    </row>
    <row r="6" spans="1:41" s="89" customFormat="1" ht="23.1" customHeight="1">
      <c r="A6" s="187" t="s">
        <v>10</v>
      </c>
      <c r="B6" s="191" t="s">
        <v>28</v>
      </c>
      <c r="C6" s="143" t="s">
        <v>114</v>
      </c>
      <c r="D6" s="91">
        <v>389</v>
      </c>
      <c r="E6" s="108">
        <v>7</v>
      </c>
      <c r="F6" s="108">
        <v>7</v>
      </c>
      <c r="G6" s="152" t="s">
        <v>128</v>
      </c>
      <c r="H6" s="149">
        <v>447</v>
      </c>
      <c r="I6" s="94">
        <v>14</v>
      </c>
      <c r="J6" s="112">
        <v>418</v>
      </c>
      <c r="K6" s="110">
        <f t="shared" si="6"/>
        <v>21</v>
      </c>
      <c r="L6" s="143" t="s">
        <v>130</v>
      </c>
      <c r="M6" s="125">
        <v>384</v>
      </c>
      <c r="N6" s="94">
        <v>7</v>
      </c>
      <c r="O6" s="128">
        <v>406.7</v>
      </c>
      <c r="P6" s="110">
        <f t="shared" si="7"/>
        <v>28</v>
      </c>
      <c r="Q6" s="143" t="s">
        <v>136</v>
      </c>
      <c r="R6" s="125">
        <v>414</v>
      </c>
      <c r="S6" s="94">
        <v>12</v>
      </c>
      <c r="T6" s="128">
        <v>408.5</v>
      </c>
      <c r="U6" s="110">
        <f t="shared" si="8"/>
        <v>40</v>
      </c>
      <c r="V6" s="221" t="s">
        <v>142</v>
      </c>
      <c r="W6" s="125">
        <v>457</v>
      </c>
      <c r="X6" s="94">
        <v>13</v>
      </c>
      <c r="Y6" s="115">
        <v>418.2</v>
      </c>
      <c r="Z6" s="110">
        <f t="shared" si="9"/>
        <v>53</v>
      </c>
      <c r="AA6" s="221" t="s">
        <v>145</v>
      </c>
      <c r="AB6" s="125">
        <v>418</v>
      </c>
      <c r="AC6" s="94">
        <v>10</v>
      </c>
      <c r="AD6" s="115">
        <v>418.1</v>
      </c>
      <c r="AE6" s="110">
        <f t="shared" si="10"/>
        <v>63</v>
      </c>
      <c r="AF6" s="268" t="s">
        <v>151</v>
      </c>
      <c r="AG6" s="125">
        <v>408</v>
      </c>
      <c r="AH6" s="94">
        <v>10</v>
      </c>
      <c r="AI6" s="115">
        <v>416.7</v>
      </c>
      <c r="AJ6" s="110">
        <f t="shared" si="11"/>
        <v>73</v>
      </c>
      <c r="AK6" s="143"/>
      <c r="AL6" s="125"/>
      <c r="AM6" s="94"/>
      <c r="AN6" s="115"/>
      <c r="AO6" s="110">
        <f t="shared" si="12"/>
        <v>73</v>
      </c>
    </row>
    <row r="7" spans="1:41" s="89" customFormat="1" ht="23.1" customHeight="1">
      <c r="A7" s="187" t="s">
        <v>11</v>
      </c>
      <c r="B7" s="192" t="s">
        <v>36</v>
      </c>
      <c r="C7" s="143" t="s">
        <v>114</v>
      </c>
      <c r="D7" s="91">
        <v>441</v>
      </c>
      <c r="E7" s="108">
        <v>11</v>
      </c>
      <c r="F7" s="108">
        <v>11</v>
      </c>
      <c r="G7" s="152" t="s">
        <v>128</v>
      </c>
      <c r="H7" s="149">
        <v>403</v>
      </c>
      <c r="I7" s="94">
        <v>11</v>
      </c>
      <c r="J7" s="112">
        <v>422</v>
      </c>
      <c r="K7" s="110">
        <f>F7+I7</f>
        <v>22</v>
      </c>
      <c r="L7" s="143" t="s">
        <v>130</v>
      </c>
      <c r="M7" s="125">
        <v>401</v>
      </c>
      <c r="N7" s="94">
        <v>9</v>
      </c>
      <c r="O7" s="128">
        <v>415</v>
      </c>
      <c r="P7" s="110">
        <f t="shared" si="7"/>
        <v>31</v>
      </c>
      <c r="Q7" s="143" t="s">
        <v>136</v>
      </c>
      <c r="R7" s="125">
        <v>441</v>
      </c>
      <c r="S7" s="94">
        <v>14</v>
      </c>
      <c r="T7" s="128">
        <v>421.5</v>
      </c>
      <c r="U7" s="110">
        <f t="shared" si="8"/>
        <v>45</v>
      </c>
      <c r="V7" s="221" t="s">
        <v>142</v>
      </c>
      <c r="W7" s="125">
        <v>393</v>
      </c>
      <c r="X7" s="94">
        <v>8</v>
      </c>
      <c r="Y7" s="115">
        <v>415.8</v>
      </c>
      <c r="Z7" s="110">
        <f t="shared" si="9"/>
        <v>53</v>
      </c>
      <c r="AA7" s="221" t="s">
        <v>145</v>
      </c>
      <c r="AB7" s="125">
        <v>443</v>
      </c>
      <c r="AC7" s="94">
        <v>13</v>
      </c>
      <c r="AD7" s="115">
        <v>420.3</v>
      </c>
      <c r="AE7" s="110">
        <f t="shared" si="10"/>
        <v>66</v>
      </c>
      <c r="AF7" s="268" t="s">
        <v>151</v>
      </c>
      <c r="AG7" s="125">
        <v>410</v>
      </c>
      <c r="AH7" s="94">
        <v>11</v>
      </c>
      <c r="AI7" s="115">
        <v>418.8</v>
      </c>
      <c r="AJ7" s="110">
        <f t="shared" si="11"/>
        <v>77</v>
      </c>
      <c r="AK7" s="143"/>
      <c r="AL7" s="125"/>
      <c r="AM7" s="94"/>
      <c r="AN7" s="115"/>
      <c r="AO7" s="110">
        <f t="shared" si="12"/>
        <v>77</v>
      </c>
    </row>
    <row r="8" spans="1:41" s="89" customFormat="1" ht="23.1" customHeight="1">
      <c r="A8" s="187" t="s">
        <v>12</v>
      </c>
      <c r="B8" s="191" t="s">
        <v>65</v>
      </c>
      <c r="C8" s="143" t="s">
        <v>114</v>
      </c>
      <c r="D8" s="104">
        <v>402</v>
      </c>
      <c r="E8" s="108">
        <v>10</v>
      </c>
      <c r="F8" s="108">
        <v>10</v>
      </c>
      <c r="G8" s="152" t="s">
        <v>128</v>
      </c>
      <c r="H8" s="149">
        <v>403</v>
      </c>
      <c r="I8" s="94">
        <v>12</v>
      </c>
      <c r="J8" s="112">
        <v>402.5</v>
      </c>
      <c r="K8" s="110">
        <f t="shared" si="6"/>
        <v>22</v>
      </c>
      <c r="L8" s="143" t="s">
        <v>130</v>
      </c>
      <c r="M8" s="125">
        <v>428</v>
      </c>
      <c r="N8" s="94">
        <v>10</v>
      </c>
      <c r="O8" s="128">
        <v>411</v>
      </c>
      <c r="P8" s="110">
        <f t="shared" si="7"/>
        <v>32</v>
      </c>
      <c r="Q8" s="143" t="s">
        <v>136</v>
      </c>
      <c r="R8" s="125">
        <v>427</v>
      </c>
      <c r="S8" s="94">
        <v>13</v>
      </c>
      <c r="T8" s="128">
        <v>415</v>
      </c>
      <c r="U8" s="110">
        <f t="shared" si="8"/>
        <v>45</v>
      </c>
      <c r="V8" s="221" t="s">
        <v>142</v>
      </c>
      <c r="W8" s="125">
        <v>411</v>
      </c>
      <c r="X8" s="94">
        <v>12</v>
      </c>
      <c r="Y8" s="115">
        <v>414.2</v>
      </c>
      <c r="Z8" s="110">
        <f t="shared" si="9"/>
        <v>57</v>
      </c>
      <c r="AA8" s="221" t="s">
        <v>145</v>
      </c>
      <c r="AB8" s="125">
        <v>404</v>
      </c>
      <c r="AC8" s="94">
        <v>8</v>
      </c>
      <c r="AD8" s="115">
        <v>412.5</v>
      </c>
      <c r="AE8" s="110">
        <f t="shared" si="10"/>
        <v>65</v>
      </c>
      <c r="AF8" s="268" t="s">
        <v>151</v>
      </c>
      <c r="AG8" s="125">
        <v>421</v>
      </c>
      <c r="AH8" s="94">
        <v>12</v>
      </c>
      <c r="AI8" s="115">
        <v>413.7</v>
      </c>
      <c r="AJ8" s="110">
        <f t="shared" si="11"/>
        <v>77</v>
      </c>
      <c r="AK8" s="143"/>
      <c r="AL8" s="125"/>
      <c r="AM8" s="94"/>
      <c r="AN8" s="115"/>
      <c r="AO8" s="110">
        <f t="shared" si="12"/>
        <v>77</v>
      </c>
    </row>
    <row r="9" spans="1:41" s="89" customFormat="1" ht="23.1" customHeight="1">
      <c r="A9" s="187" t="s">
        <v>13</v>
      </c>
      <c r="B9" s="193" t="s">
        <v>107</v>
      </c>
      <c r="C9" s="143"/>
      <c r="D9" s="104"/>
      <c r="E9" s="108"/>
      <c r="F9" s="108"/>
      <c r="G9" s="152" t="s">
        <v>128</v>
      </c>
      <c r="H9" s="149">
        <v>415</v>
      </c>
      <c r="I9" s="94">
        <v>13</v>
      </c>
      <c r="J9" s="112">
        <v>415</v>
      </c>
      <c r="K9" s="110">
        <f t="shared" si="6"/>
        <v>13</v>
      </c>
      <c r="L9" s="143"/>
      <c r="M9" s="125"/>
      <c r="N9" s="94"/>
      <c r="O9" s="128"/>
      <c r="P9" s="110">
        <f t="shared" si="7"/>
        <v>13</v>
      </c>
      <c r="Q9" s="143" t="s">
        <v>136</v>
      </c>
      <c r="R9" s="125">
        <v>381</v>
      </c>
      <c r="S9" s="94">
        <v>10</v>
      </c>
      <c r="T9" s="128">
        <v>398</v>
      </c>
      <c r="U9" s="110">
        <f t="shared" si="8"/>
        <v>23</v>
      </c>
      <c r="V9" s="221" t="s">
        <v>142</v>
      </c>
      <c r="W9" s="125">
        <v>397</v>
      </c>
      <c r="X9" s="94">
        <v>9</v>
      </c>
      <c r="Y9" s="115">
        <v>397.7</v>
      </c>
      <c r="Z9" s="110">
        <f t="shared" si="9"/>
        <v>32</v>
      </c>
      <c r="AA9" s="221" t="s">
        <v>145</v>
      </c>
      <c r="AB9" s="125">
        <v>360</v>
      </c>
      <c r="AC9" s="94">
        <v>6</v>
      </c>
      <c r="AD9" s="115">
        <v>388.3</v>
      </c>
      <c r="AE9" s="110">
        <f t="shared" si="10"/>
        <v>38</v>
      </c>
      <c r="AF9" s="268" t="s">
        <v>151</v>
      </c>
      <c r="AG9" s="125">
        <v>385</v>
      </c>
      <c r="AH9" s="94">
        <v>7</v>
      </c>
      <c r="AI9" s="115">
        <v>387.6</v>
      </c>
      <c r="AJ9" s="110">
        <f t="shared" si="11"/>
        <v>45</v>
      </c>
      <c r="AK9" s="143"/>
      <c r="AL9" s="125"/>
      <c r="AM9" s="94"/>
      <c r="AN9" s="115"/>
      <c r="AO9" s="110">
        <f t="shared" si="12"/>
        <v>45</v>
      </c>
    </row>
    <row r="10" spans="1:41" s="89" customFormat="1" ht="23.1" customHeight="1">
      <c r="A10" s="187" t="s">
        <v>14</v>
      </c>
      <c r="B10" s="191" t="s">
        <v>32</v>
      </c>
      <c r="C10" s="143"/>
      <c r="D10" s="104"/>
      <c r="E10" s="108"/>
      <c r="F10" s="108"/>
      <c r="G10" s="152" t="s">
        <v>128</v>
      </c>
      <c r="H10" s="149">
        <v>396</v>
      </c>
      <c r="I10" s="94">
        <v>10</v>
      </c>
      <c r="J10" s="112">
        <v>396</v>
      </c>
      <c r="K10" s="110">
        <f t="shared" si="6"/>
        <v>10</v>
      </c>
      <c r="L10" s="143" t="s">
        <v>130</v>
      </c>
      <c r="M10" s="125">
        <v>378</v>
      </c>
      <c r="N10" s="94">
        <v>5</v>
      </c>
      <c r="O10" s="128">
        <v>387</v>
      </c>
      <c r="P10" s="110">
        <f t="shared" si="7"/>
        <v>15</v>
      </c>
      <c r="Q10" s="143"/>
      <c r="R10" s="125"/>
      <c r="S10" s="94"/>
      <c r="T10" s="128"/>
      <c r="U10" s="110">
        <f t="shared" si="8"/>
        <v>15</v>
      </c>
      <c r="V10" s="221" t="s">
        <v>142</v>
      </c>
      <c r="W10" s="125">
        <v>373</v>
      </c>
      <c r="X10" s="94">
        <v>6</v>
      </c>
      <c r="Y10" s="115">
        <v>382.3</v>
      </c>
      <c r="Z10" s="110">
        <f t="shared" si="9"/>
        <v>21</v>
      </c>
      <c r="AA10" s="221"/>
      <c r="AB10" s="125"/>
      <c r="AC10" s="94"/>
      <c r="AD10" s="115"/>
      <c r="AE10" s="110">
        <f t="shared" si="10"/>
        <v>21</v>
      </c>
      <c r="AF10" s="267" t="s">
        <v>151</v>
      </c>
      <c r="AG10" s="125">
        <v>379</v>
      </c>
      <c r="AH10" s="94">
        <v>5</v>
      </c>
      <c r="AI10" s="115">
        <v>386.2</v>
      </c>
      <c r="AJ10" s="110">
        <f t="shared" si="11"/>
        <v>26</v>
      </c>
      <c r="AK10" s="143"/>
      <c r="AL10" s="125"/>
      <c r="AM10" s="94"/>
      <c r="AN10" s="115"/>
      <c r="AO10" s="110">
        <f t="shared" si="12"/>
        <v>26</v>
      </c>
    </row>
    <row r="11" spans="1:41" s="89" customFormat="1" ht="23.1" customHeight="1">
      <c r="A11" s="187" t="s">
        <v>86</v>
      </c>
      <c r="B11" s="193" t="s">
        <v>22</v>
      </c>
      <c r="C11" s="143" t="s">
        <v>114</v>
      </c>
      <c r="D11" s="205">
        <v>376</v>
      </c>
      <c r="E11" s="109">
        <v>6</v>
      </c>
      <c r="F11" s="154">
        <v>6</v>
      </c>
      <c r="G11" s="152" t="s">
        <v>128</v>
      </c>
      <c r="H11" s="149">
        <v>382</v>
      </c>
      <c r="I11" s="94">
        <v>9</v>
      </c>
      <c r="J11" s="112">
        <v>379</v>
      </c>
      <c r="K11" s="110">
        <f t="shared" si="6"/>
        <v>15</v>
      </c>
      <c r="L11" s="143" t="s">
        <v>130</v>
      </c>
      <c r="M11" s="125">
        <v>429</v>
      </c>
      <c r="N11" s="94">
        <v>11</v>
      </c>
      <c r="O11" s="128">
        <v>395.7</v>
      </c>
      <c r="P11" s="110">
        <f t="shared" si="7"/>
        <v>26</v>
      </c>
      <c r="Q11" s="143" t="s">
        <v>136</v>
      </c>
      <c r="R11" s="125">
        <v>362</v>
      </c>
      <c r="S11" s="94">
        <v>5</v>
      </c>
      <c r="T11" s="128">
        <v>387.3</v>
      </c>
      <c r="U11" s="110">
        <f t="shared" si="8"/>
        <v>31</v>
      </c>
      <c r="V11" s="221" t="s">
        <v>142</v>
      </c>
      <c r="W11" s="125">
        <v>378</v>
      </c>
      <c r="X11" s="94">
        <v>7</v>
      </c>
      <c r="Y11" s="115">
        <v>385.4</v>
      </c>
      <c r="Z11" s="110">
        <f t="shared" si="9"/>
        <v>38</v>
      </c>
      <c r="AA11" s="221" t="s">
        <v>145</v>
      </c>
      <c r="AB11" s="125">
        <v>416</v>
      </c>
      <c r="AC11" s="94">
        <v>9</v>
      </c>
      <c r="AD11" s="115">
        <v>390.5</v>
      </c>
      <c r="AE11" s="110">
        <f t="shared" si="10"/>
        <v>47</v>
      </c>
      <c r="AF11" s="267" t="s">
        <v>151</v>
      </c>
      <c r="AG11" s="125">
        <v>398</v>
      </c>
      <c r="AH11" s="94">
        <v>9</v>
      </c>
      <c r="AI11" s="115">
        <v>391.6</v>
      </c>
      <c r="AJ11" s="110">
        <f t="shared" si="11"/>
        <v>56</v>
      </c>
      <c r="AK11" s="143"/>
      <c r="AL11" s="125"/>
      <c r="AM11" s="94"/>
      <c r="AN11" s="115"/>
      <c r="AO11" s="110">
        <f t="shared" si="12"/>
        <v>56</v>
      </c>
    </row>
    <row r="12" spans="1:41" s="89" customFormat="1" ht="23.1" customHeight="1">
      <c r="A12" s="187" t="s">
        <v>87</v>
      </c>
      <c r="B12" s="193" t="s">
        <v>53</v>
      </c>
      <c r="C12" s="143"/>
      <c r="D12" s="103"/>
      <c r="E12" s="108"/>
      <c r="F12" s="108"/>
      <c r="G12" s="152"/>
      <c r="H12" s="149"/>
      <c r="I12" s="94"/>
      <c r="J12" s="112"/>
      <c r="K12" s="110">
        <f t="shared" si="6"/>
        <v>0</v>
      </c>
      <c r="L12" s="143"/>
      <c r="M12" s="125"/>
      <c r="N12" s="94"/>
      <c r="O12" s="128"/>
      <c r="P12" s="110">
        <f t="shared" si="7"/>
        <v>0</v>
      </c>
      <c r="Q12" s="143"/>
      <c r="R12" s="125"/>
      <c r="S12" s="94"/>
      <c r="T12" s="128"/>
      <c r="U12" s="110">
        <f t="shared" si="8"/>
        <v>0</v>
      </c>
      <c r="V12" s="143"/>
      <c r="W12" s="125"/>
      <c r="X12" s="94"/>
      <c r="Y12" s="115"/>
      <c r="Z12" s="110">
        <f t="shared" si="9"/>
        <v>0</v>
      </c>
      <c r="AA12" s="143"/>
      <c r="AB12" s="125"/>
      <c r="AC12" s="94"/>
      <c r="AD12" s="115"/>
      <c r="AE12" s="110">
        <f t="shared" si="10"/>
        <v>0</v>
      </c>
      <c r="AF12" s="90"/>
      <c r="AG12" s="125"/>
      <c r="AH12" s="94"/>
      <c r="AI12" s="115"/>
      <c r="AJ12" s="110">
        <f t="shared" si="11"/>
        <v>0</v>
      </c>
      <c r="AK12" s="143"/>
      <c r="AL12" s="125"/>
      <c r="AM12" s="94"/>
      <c r="AN12" s="115"/>
      <c r="AO12" s="110">
        <f t="shared" si="12"/>
        <v>0</v>
      </c>
    </row>
    <row r="13" spans="1:41" s="89" customFormat="1" ht="23.1" customHeight="1">
      <c r="A13" s="187" t="s">
        <v>88</v>
      </c>
      <c r="B13" s="193" t="s">
        <v>95</v>
      </c>
      <c r="C13" s="143" t="s">
        <v>114</v>
      </c>
      <c r="D13" s="205">
        <v>393</v>
      </c>
      <c r="E13" s="109">
        <v>8</v>
      </c>
      <c r="F13" s="154">
        <v>8</v>
      </c>
      <c r="G13" s="152" t="s">
        <v>128</v>
      </c>
      <c r="H13" s="149">
        <v>341</v>
      </c>
      <c r="I13" s="94">
        <v>4</v>
      </c>
      <c r="J13" s="112">
        <v>367</v>
      </c>
      <c r="K13" s="110">
        <f t="shared" si="6"/>
        <v>12</v>
      </c>
      <c r="L13" s="143" t="s">
        <v>130</v>
      </c>
      <c r="M13" s="125">
        <v>382</v>
      </c>
      <c r="N13" s="94">
        <v>6</v>
      </c>
      <c r="O13" s="128">
        <v>372</v>
      </c>
      <c r="P13" s="110">
        <f t="shared" si="7"/>
        <v>18</v>
      </c>
      <c r="Q13" s="143" t="s">
        <v>136</v>
      </c>
      <c r="R13" s="125">
        <v>371</v>
      </c>
      <c r="S13" s="94">
        <v>8</v>
      </c>
      <c r="T13" s="128">
        <v>371.8</v>
      </c>
      <c r="U13" s="110">
        <f t="shared" si="8"/>
        <v>26</v>
      </c>
      <c r="V13" s="221" t="s">
        <v>142</v>
      </c>
      <c r="W13" s="125">
        <v>372</v>
      </c>
      <c r="X13" s="94">
        <v>5</v>
      </c>
      <c r="Y13" s="115">
        <v>371.8</v>
      </c>
      <c r="Z13" s="110">
        <f t="shared" si="9"/>
        <v>31</v>
      </c>
      <c r="AA13" s="263">
        <v>41707</v>
      </c>
      <c r="AB13" s="125">
        <v>345</v>
      </c>
      <c r="AC13" s="94">
        <v>5</v>
      </c>
      <c r="AD13" s="115">
        <v>367.3</v>
      </c>
      <c r="AE13" s="110">
        <f t="shared" si="10"/>
        <v>36</v>
      </c>
      <c r="AF13" s="267" t="s">
        <v>151</v>
      </c>
      <c r="AG13" s="125">
        <v>387</v>
      </c>
      <c r="AH13" s="94">
        <v>8</v>
      </c>
      <c r="AI13" s="115">
        <v>370.1</v>
      </c>
      <c r="AJ13" s="110">
        <f t="shared" si="11"/>
        <v>44</v>
      </c>
      <c r="AK13" s="143"/>
      <c r="AL13" s="125"/>
      <c r="AM13" s="94"/>
      <c r="AN13" s="115"/>
      <c r="AO13" s="110">
        <f t="shared" si="12"/>
        <v>44</v>
      </c>
    </row>
    <row r="14" spans="1:41" s="89" customFormat="1" ht="23.1" customHeight="1">
      <c r="A14" s="187" t="s">
        <v>89</v>
      </c>
      <c r="B14" s="192" t="s">
        <v>61</v>
      </c>
      <c r="C14" s="143" t="s">
        <v>114</v>
      </c>
      <c r="D14" s="103">
        <v>373</v>
      </c>
      <c r="E14" s="108">
        <v>5</v>
      </c>
      <c r="F14" s="108">
        <v>5</v>
      </c>
      <c r="G14" s="152"/>
      <c r="H14" s="149"/>
      <c r="I14" s="94"/>
      <c r="J14" s="112"/>
      <c r="K14" s="110">
        <f t="shared" si="6"/>
        <v>5</v>
      </c>
      <c r="L14" s="143"/>
      <c r="M14" s="125"/>
      <c r="N14" s="94"/>
      <c r="O14" s="128"/>
      <c r="P14" s="110">
        <f t="shared" si="7"/>
        <v>5</v>
      </c>
      <c r="Q14" s="143" t="s">
        <v>136</v>
      </c>
      <c r="R14" s="125">
        <v>366</v>
      </c>
      <c r="S14" s="94">
        <v>6</v>
      </c>
      <c r="T14" s="128">
        <v>369.5</v>
      </c>
      <c r="U14" s="110">
        <f t="shared" si="8"/>
        <v>11</v>
      </c>
      <c r="V14" s="143"/>
      <c r="W14" s="125"/>
      <c r="X14" s="94"/>
      <c r="Y14" s="115"/>
      <c r="Z14" s="110">
        <f t="shared" si="9"/>
        <v>11</v>
      </c>
      <c r="AA14" s="221" t="s">
        <v>145</v>
      </c>
      <c r="AB14" s="125">
        <v>399</v>
      </c>
      <c r="AC14" s="94">
        <v>7</v>
      </c>
      <c r="AD14" s="115">
        <v>379.3</v>
      </c>
      <c r="AE14" s="110">
        <f t="shared" si="10"/>
        <v>18</v>
      </c>
      <c r="AF14" s="90"/>
      <c r="AG14" s="104"/>
      <c r="AH14" s="94"/>
      <c r="AI14" s="115"/>
      <c r="AJ14" s="110">
        <f t="shared" si="11"/>
        <v>18</v>
      </c>
      <c r="AK14" s="200"/>
      <c r="AL14" s="185"/>
      <c r="AM14" s="125"/>
      <c r="AN14" s="115"/>
      <c r="AO14" s="110">
        <f t="shared" si="12"/>
        <v>18</v>
      </c>
    </row>
    <row r="15" spans="1:41" s="89" customFormat="1" ht="23.1" customHeight="1">
      <c r="A15" s="187" t="s">
        <v>90</v>
      </c>
      <c r="B15" s="193" t="s">
        <v>99</v>
      </c>
      <c r="C15" s="143" t="s">
        <v>114</v>
      </c>
      <c r="D15" s="205">
        <v>342</v>
      </c>
      <c r="E15" s="109">
        <v>4</v>
      </c>
      <c r="F15" s="154">
        <v>4</v>
      </c>
      <c r="G15" s="207" t="s">
        <v>128</v>
      </c>
      <c r="H15" s="149">
        <v>374</v>
      </c>
      <c r="I15" s="94">
        <v>8</v>
      </c>
      <c r="J15" s="112">
        <v>358</v>
      </c>
      <c r="K15" s="110">
        <f t="shared" si="6"/>
        <v>12</v>
      </c>
      <c r="L15" s="143" t="s">
        <v>130</v>
      </c>
      <c r="M15" s="125">
        <v>363</v>
      </c>
      <c r="N15" s="94">
        <v>2</v>
      </c>
      <c r="O15" s="128">
        <v>359.7</v>
      </c>
      <c r="P15" s="110">
        <f t="shared" si="7"/>
        <v>14</v>
      </c>
      <c r="Q15" s="143" t="s">
        <v>136</v>
      </c>
      <c r="R15" s="125">
        <v>339</v>
      </c>
      <c r="S15" s="94">
        <v>3</v>
      </c>
      <c r="T15" s="128">
        <v>354.5</v>
      </c>
      <c r="U15" s="110">
        <f t="shared" si="8"/>
        <v>17</v>
      </c>
      <c r="V15" s="221" t="s">
        <v>142</v>
      </c>
      <c r="W15" s="125">
        <v>330</v>
      </c>
      <c r="X15" s="94">
        <v>2</v>
      </c>
      <c r="Y15" s="115">
        <v>349.6</v>
      </c>
      <c r="Z15" s="110">
        <f t="shared" si="9"/>
        <v>19</v>
      </c>
      <c r="AA15" s="221" t="s">
        <v>145</v>
      </c>
      <c r="AB15" s="125">
        <v>331</v>
      </c>
      <c r="AC15" s="94">
        <v>2</v>
      </c>
      <c r="AD15" s="115">
        <v>346.5</v>
      </c>
      <c r="AE15" s="110">
        <f t="shared" si="10"/>
        <v>21</v>
      </c>
      <c r="AF15" s="268" t="s">
        <v>151</v>
      </c>
      <c r="AG15" s="125">
        <v>353</v>
      </c>
      <c r="AH15" s="94">
        <v>4</v>
      </c>
      <c r="AI15" s="115" t="s">
        <v>152</v>
      </c>
      <c r="AJ15" s="110">
        <f t="shared" si="11"/>
        <v>25</v>
      </c>
      <c r="AK15" s="143"/>
      <c r="AL15" s="125"/>
      <c r="AM15" s="94"/>
      <c r="AN15" s="115"/>
      <c r="AO15" s="110">
        <f t="shared" si="12"/>
        <v>25</v>
      </c>
    </row>
    <row r="16" spans="1:41" s="89" customFormat="1" ht="23.1" customHeight="1">
      <c r="A16" s="187" t="s">
        <v>91</v>
      </c>
      <c r="B16" s="193" t="s">
        <v>64</v>
      </c>
      <c r="C16" s="143" t="s">
        <v>114</v>
      </c>
      <c r="D16" s="103">
        <v>276</v>
      </c>
      <c r="E16" s="109">
        <v>2</v>
      </c>
      <c r="F16" s="109">
        <v>2</v>
      </c>
      <c r="G16" s="152" t="s">
        <v>128</v>
      </c>
      <c r="H16" s="149">
        <v>308</v>
      </c>
      <c r="I16" s="94">
        <v>2</v>
      </c>
      <c r="J16" s="112">
        <v>292</v>
      </c>
      <c r="K16" s="213">
        <f t="shared" si="6"/>
        <v>4</v>
      </c>
      <c r="L16" s="143"/>
      <c r="M16" s="125"/>
      <c r="N16" s="94"/>
      <c r="O16" s="128"/>
      <c r="P16" s="110">
        <f t="shared" si="7"/>
        <v>4</v>
      </c>
      <c r="Q16" s="143" t="s">
        <v>136</v>
      </c>
      <c r="R16" s="125">
        <v>310</v>
      </c>
      <c r="S16" s="94">
        <v>2</v>
      </c>
      <c r="T16" s="128">
        <v>298</v>
      </c>
      <c r="U16" s="110">
        <f t="shared" si="8"/>
        <v>6</v>
      </c>
      <c r="V16" s="221" t="s">
        <v>142</v>
      </c>
      <c r="W16" s="125">
        <v>338</v>
      </c>
      <c r="X16" s="94">
        <v>3</v>
      </c>
      <c r="Y16" s="115">
        <v>308</v>
      </c>
      <c r="Z16" s="110">
        <f t="shared" si="9"/>
        <v>9</v>
      </c>
      <c r="AA16" s="221" t="s">
        <v>145</v>
      </c>
      <c r="AB16" s="125">
        <v>345</v>
      </c>
      <c r="AC16" s="94">
        <v>4</v>
      </c>
      <c r="AD16" s="115">
        <v>315.39999999999998</v>
      </c>
      <c r="AE16" s="110">
        <f t="shared" si="10"/>
        <v>13</v>
      </c>
      <c r="AF16" s="267" t="s">
        <v>151</v>
      </c>
      <c r="AG16" s="125">
        <v>351</v>
      </c>
      <c r="AH16" s="94">
        <v>3</v>
      </c>
      <c r="AI16" s="115">
        <v>321.3</v>
      </c>
      <c r="AJ16" s="110">
        <f t="shared" si="11"/>
        <v>16</v>
      </c>
      <c r="AK16" s="197"/>
      <c r="AL16" s="125"/>
      <c r="AM16" s="94"/>
      <c r="AN16" s="115"/>
      <c r="AO16" s="110">
        <f t="shared" si="12"/>
        <v>16</v>
      </c>
    </row>
    <row r="17" spans="1:41" s="89" customFormat="1" ht="23.1" customHeight="1">
      <c r="A17" s="187" t="s">
        <v>92</v>
      </c>
      <c r="B17" s="193" t="s">
        <v>35</v>
      </c>
      <c r="C17" s="197"/>
      <c r="D17" s="104"/>
      <c r="E17" s="147"/>
      <c r="F17" s="108"/>
      <c r="G17" s="152"/>
      <c r="H17" s="149"/>
      <c r="I17" s="94"/>
      <c r="J17" s="112"/>
      <c r="K17" s="213">
        <f t="shared" si="6"/>
        <v>0</v>
      </c>
      <c r="L17" s="143"/>
      <c r="M17" s="125"/>
      <c r="N17" s="94"/>
      <c r="O17" s="128"/>
      <c r="P17" s="110">
        <f t="shared" si="7"/>
        <v>0</v>
      </c>
      <c r="Q17" s="143"/>
      <c r="R17" s="125"/>
      <c r="S17" s="94"/>
      <c r="T17" s="128"/>
      <c r="U17" s="110">
        <f t="shared" si="8"/>
        <v>0</v>
      </c>
      <c r="V17" s="143"/>
      <c r="W17" s="125"/>
      <c r="X17" s="94"/>
      <c r="Y17" s="115"/>
      <c r="Z17" s="110">
        <f t="shared" si="9"/>
        <v>0</v>
      </c>
      <c r="AA17" s="143"/>
      <c r="AB17" s="125"/>
      <c r="AC17" s="94"/>
      <c r="AD17" s="115"/>
      <c r="AE17" s="110">
        <f t="shared" si="10"/>
        <v>0</v>
      </c>
      <c r="AF17" s="90"/>
      <c r="AG17" s="124"/>
      <c r="AH17" s="93"/>
      <c r="AI17" s="115"/>
      <c r="AJ17" s="110">
        <f t="shared" si="11"/>
        <v>0</v>
      </c>
      <c r="AK17" s="143"/>
      <c r="AL17" s="124"/>
      <c r="AM17" s="93"/>
      <c r="AN17" s="115"/>
      <c r="AO17" s="110">
        <f t="shared" si="12"/>
        <v>0</v>
      </c>
    </row>
    <row r="18" spans="1:41" s="89" customFormat="1" ht="23.1" customHeight="1">
      <c r="A18" s="187">
        <v>16</v>
      </c>
      <c r="B18" s="193" t="s">
        <v>41</v>
      </c>
      <c r="C18" s="143" t="s">
        <v>114</v>
      </c>
      <c r="D18" s="103">
        <v>265</v>
      </c>
      <c r="E18" s="147">
        <v>1</v>
      </c>
      <c r="F18" s="108">
        <v>1</v>
      </c>
      <c r="G18" s="152" t="s">
        <v>128</v>
      </c>
      <c r="H18" s="149">
        <v>254</v>
      </c>
      <c r="I18" s="94">
        <v>1</v>
      </c>
      <c r="J18" s="112">
        <v>259.5</v>
      </c>
      <c r="K18" s="213">
        <f t="shared" si="6"/>
        <v>2</v>
      </c>
      <c r="L18" s="143"/>
      <c r="M18" s="125"/>
      <c r="N18" s="94"/>
      <c r="O18" s="128"/>
      <c r="P18" s="110">
        <f t="shared" si="7"/>
        <v>2</v>
      </c>
      <c r="Q18" s="143" t="s">
        <v>136</v>
      </c>
      <c r="R18" s="125">
        <v>360</v>
      </c>
      <c r="S18" s="94">
        <v>4</v>
      </c>
      <c r="T18" s="128">
        <v>293</v>
      </c>
      <c r="U18" s="110">
        <f t="shared" si="8"/>
        <v>6</v>
      </c>
      <c r="V18" s="221" t="s">
        <v>142</v>
      </c>
      <c r="W18" s="125">
        <v>321</v>
      </c>
      <c r="X18" s="94">
        <v>1</v>
      </c>
      <c r="Y18" s="115">
        <v>300</v>
      </c>
      <c r="Z18" s="110">
        <f t="shared" si="9"/>
        <v>7</v>
      </c>
      <c r="AA18" s="221" t="s">
        <v>145</v>
      </c>
      <c r="AB18" s="125">
        <v>337</v>
      </c>
      <c r="AC18" s="94">
        <v>3</v>
      </c>
      <c r="AD18" s="115">
        <v>307.39999999999998</v>
      </c>
      <c r="AE18" s="110">
        <f t="shared" si="10"/>
        <v>10</v>
      </c>
      <c r="AF18" s="267" t="s">
        <v>151</v>
      </c>
      <c r="AG18" s="125">
        <v>309</v>
      </c>
      <c r="AH18" s="94">
        <v>1</v>
      </c>
      <c r="AI18" s="115">
        <v>307.7</v>
      </c>
      <c r="AJ18" s="110">
        <f t="shared" si="11"/>
        <v>11</v>
      </c>
      <c r="AK18" s="143"/>
      <c r="AL18" s="125"/>
      <c r="AM18" s="94"/>
      <c r="AN18" s="115"/>
      <c r="AO18" s="110">
        <f t="shared" si="12"/>
        <v>11</v>
      </c>
    </row>
    <row r="19" spans="1:41" s="89" customFormat="1" ht="23.1" customHeight="1">
      <c r="A19" s="187" t="s">
        <v>93</v>
      </c>
      <c r="B19" s="193" t="s">
        <v>20</v>
      </c>
      <c r="C19" s="197"/>
      <c r="D19" s="101"/>
      <c r="E19" s="91"/>
      <c r="F19" s="154"/>
      <c r="G19" s="152"/>
      <c r="H19" s="149"/>
      <c r="I19" s="94"/>
      <c r="J19" s="112"/>
      <c r="K19" s="213">
        <f t="shared" si="6"/>
        <v>0</v>
      </c>
      <c r="L19" s="143"/>
      <c r="M19" s="125"/>
      <c r="N19" s="94"/>
      <c r="O19" s="128"/>
      <c r="P19" s="110">
        <f t="shared" si="7"/>
        <v>0</v>
      </c>
      <c r="Q19" s="143"/>
      <c r="R19" s="125"/>
      <c r="S19" s="94"/>
      <c r="T19" s="128"/>
      <c r="U19" s="110">
        <f t="shared" si="8"/>
        <v>0</v>
      </c>
      <c r="V19" s="143"/>
      <c r="W19" s="125"/>
      <c r="X19" s="94"/>
      <c r="Y19" s="115"/>
      <c r="Z19" s="110">
        <f t="shared" si="9"/>
        <v>0</v>
      </c>
      <c r="AA19" s="143"/>
      <c r="AB19" s="125"/>
      <c r="AC19" s="94"/>
      <c r="AD19" s="115"/>
      <c r="AE19" s="110">
        <f t="shared" si="10"/>
        <v>0</v>
      </c>
      <c r="AF19" s="131"/>
      <c r="AG19" s="125"/>
      <c r="AH19" s="94"/>
      <c r="AI19" s="115"/>
      <c r="AJ19" s="110">
        <f t="shared" si="11"/>
        <v>0</v>
      </c>
      <c r="AK19" s="143"/>
      <c r="AL19" s="125"/>
      <c r="AM19" s="94"/>
      <c r="AN19" s="115"/>
      <c r="AO19" s="110">
        <f t="shared" si="12"/>
        <v>0</v>
      </c>
    </row>
    <row r="20" spans="1:41" s="89" customFormat="1" ht="23.1" customHeight="1">
      <c r="A20" s="187">
        <v>17</v>
      </c>
      <c r="B20" s="194" t="s">
        <v>131</v>
      </c>
      <c r="C20" s="197"/>
      <c r="D20" s="104"/>
      <c r="E20" s="147"/>
      <c r="F20" s="108"/>
      <c r="G20" s="196" t="s">
        <v>128</v>
      </c>
      <c r="H20" s="150">
        <v>348</v>
      </c>
      <c r="I20" s="145">
        <v>5</v>
      </c>
      <c r="J20" s="146">
        <v>348</v>
      </c>
      <c r="K20" s="213">
        <f t="shared" si="6"/>
        <v>5</v>
      </c>
      <c r="L20" s="143" t="s">
        <v>130</v>
      </c>
      <c r="M20" s="144">
        <v>373</v>
      </c>
      <c r="N20" s="145">
        <v>3</v>
      </c>
      <c r="O20" s="180">
        <v>360.5</v>
      </c>
      <c r="P20" s="110">
        <f t="shared" si="7"/>
        <v>8</v>
      </c>
      <c r="Q20" s="143" t="s">
        <v>136</v>
      </c>
      <c r="R20" s="144">
        <v>376</v>
      </c>
      <c r="S20" s="145">
        <v>9</v>
      </c>
      <c r="T20" s="180">
        <v>365.6</v>
      </c>
      <c r="U20" s="110">
        <f t="shared" si="8"/>
        <v>17</v>
      </c>
      <c r="V20" s="143"/>
      <c r="W20" s="125"/>
      <c r="X20" s="94"/>
      <c r="Y20" s="115"/>
      <c r="Z20" s="110">
        <f t="shared" si="9"/>
        <v>17</v>
      </c>
      <c r="AA20" s="143"/>
      <c r="AB20" s="125"/>
      <c r="AC20" s="94"/>
      <c r="AD20" s="115"/>
      <c r="AE20" s="110">
        <f t="shared" si="10"/>
        <v>17</v>
      </c>
      <c r="AF20" s="131"/>
      <c r="AG20" s="125"/>
      <c r="AH20" s="94"/>
      <c r="AI20" s="115"/>
      <c r="AJ20" s="110">
        <f t="shared" si="11"/>
        <v>17</v>
      </c>
      <c r="AK20" s="143"/>
      <c r="AL20" s="125"/>
      <c r="AM20" s="94"/>
      <c r="AN20" s="115"/>
      <c r="AO20" s="110">
        <f t="shared" si="12"/>
        <v>17</v>
      </c>
    </row>
    <row r="21" spans="1:41" ht="23.1" customHeight="1">
      <c r="A21" s="187">
        <v>18</v>
      </c>
      <c r="B21" s="193" t="s">
        <v>51</v>
      </c>
      <c r="C21" s="197"/>
      <c r="D21" s="101"/>
      <c r="E21" s="91"/>
      <c r="F21" s="154"/>
      <c r="G21" s="152"/>
      <c r="H21" s="149"/>
      <c r="I21" s="94"/>
      <c r="J21" s="112"/>
      <c r="K21" s="213">
        <f t="shared" si="6"/>
        <v>0</v>
      </c>
      <c r="L21" s="143"/>
      <c r="M21" s="125"/>
      <c r="N21" s="94"/>
      <c r="O21" s="128"/>
      <c r="P21" s="110">
        <f t="shared" si="7"/>
        <v>0</v>
      </c>
      <c r="Q21" s="143"/>
      <c r="R21" s="125"/>
      <c r="S21" s="94"/>
      <c r="T21" s="128"/>
      <c r="U21" s="110">
        <f t="shared" si="8"/>
        <v>0</v>
      </c>
      <c r="V21" s="143"/>
      <c r="W21" s="125"/>
      <c r="X21" s="94"/>
      <c r="Y21" s="115"/>
      <c r="Z21" s="110">
        <f t="shared" si="9"/>
        <v>0</v>
      </c>
      <c r="AA21" s="143"/>
      <c r="AB21" s="125"/>
      <c r="AC21" s="94"/>
      <c r="AD21" s="115"/>
      <c r="AE21" s="110">
        <f t="shared" si="10"/>
        <v>0</v>
      </c>
      <c r="AF21" s="131"/>
      <c r="AG21" s="125"/>
      <c r="AH21" s="94"/>
      <c r="AI21" s="115"/>
      <c r="AJ21" s="110">
        <f t="shared" si="11"/>
        <v>0</v>
      </c>
      <c r="AK21" s="143"/>
      <c r="AL21" s="125"/>
      <c r="AM21" s="94"/>
      <c r="AN21" s="115"/>
      <c r="AO21" s="110">
        <f t="shared" si="12"/>
        <v>0</v>
      </c>
    </row>
    <row r="22" spans="1:41" ht="23.1" customHeight="1">
      <c r="A22" s="187">
        <v>19</v>
      </c>
      <c r="B22" s="191" t="s">
        <v>109</v>
      </c>
      <c r="C22" s="143" t="s">
        <v>114</v>
      </c>
      <c r="D22" s="103">
        <v>287</v>
      </c>
      <c r="E22" s="147">
        <v>3</v>
      </c>
      <c r="F22" s="108">
        <v>3</v>
      </c>
      <c r="G22" s="152" t="s">
        <v>128</v>
      </c>
      <c r="H22" s="149">
        <v>339</v>
      </c>
      <c r="I22" s="94">
        <v>3</v>
      </c>
      <c r="J22" s="112">
        <v>313</v>
      </c>
      <c r="K22" s="213">
        <f t="shared" si="6"/>
        <v>6</v>
      </c>
      <c r="L22" s="143" t="s">
        <v>130</v>
      </c>
      <c r="M22" s="125">
        <v>269</v>
      </c>
      <c r="N22" s="94">
        <v>1</v>
      </c>
      <c r="O22" s="128">
        <v>298.3</v>
      </c>
      <c r="P22" s="110">
        <f t="shared" si="7"/>
        <v>7</v>
      </c>
      <c r="Q22" s="143" t="s">
        <v>136</v>
      </c>
      <c r="R22" s="125">
        <v>287</v>
      </c>
      <c r="S22" s="94">
        <v>1</v>
      </c>
      <c r="T22" s="128">
        <v>295.5</v>
      </c>
      <c r="U22" s="110">
        <f t="shared" si="8"/>
        <v>8</v>
      </c>
      <c r="V22" s="221" t="s">
        <v>142</v>
      </c>
      <c r="W22" s="125">
        <v>366</v>
      </c>
      <c r="X22" s="94">
        <v>4</v>
      </c>
      <c r="Y22" s="115">
        <v>309.60000000000002</v>
      </c>
      <c r="Z22" s="110">
        <f t="shared" si="9"/>
        <v>12</v>
      </c>
      <c r="AA22" s="221" t="s">
        <v>145</v>
      </c>
      <c r="AB22" s="175">
        <v>287</v>
      </c>
      <c r="AC22" s="176">
        <v>1</v>
      </c>
      <c r="AD22" s="115">
        <v>305.8</v>
      </c>
      <c r="AE22" s="110">
        <f t="shared" si="10"/>
        <v>13</v>
      </c>
      <c r="AF22" s="268" t="s">
        <v>151</v>
      </c>
      <c r="AG22" s="125">
        <v>327</v>
      </c>
      <c r="AH22" s="94">
        <v>2</v>
      </c>
      <c r="AI22" s="115">
        <v>308.8</v>
      </c>
      <c r="AJ22" s="110">
        <f t="shared" si="11"/>
        <v>15</v>
      </c>
      <c r="AK22" s="172"/>
      <c r="AL22" s="11"/>
      <c r="AM22" s="11"/>
      <c r="AN22" s="115"/>
      <c r="AO22" s="110">
        <f t="shared" si="12"/>
        <v>15</v>
      </c>
    </row>
    <row r="23" spans="1:41" ht="23.1" customHeight="1">
      <c r="A23" s="188">
        <v>20</v>
      </c>
      <c r="B23" s="194" t="s">
        <v>150</v>
      </c>
      <c r="C23" s="204"/>
      <c r="D23" s="177"/>
      <c r="E23" s="178"/>
      <c r="F23" s="179"/>
      <c r="G23" s="171"/>
      <c r="H23" s="150"/>
      <c r="I23" s="145"/>
      <c r="J23" s="146"/>
      <c r="K23" s="214">
        <f t="shared" si="6"/>
        <v>0</v>
      </c>
      <c r="L23" s="183"/>
      <c r="M23" s="144"/>
      <c r="N23" s="145"/>
      <c r="O23" s="180"/>
      <c r="P23" s="215">
        <f t="shared" si="7"/>
        <v>0</v>
      </c>
      <c r="Q23" s="183"/>
      <c r="R23" s="144"/>
      <c r="S23" s="145"/>
      <c r="T23" s="180"/>
      <c r="U23" s="215">
        <f t="shared" si="8"/>
        <v>0</v>
      </c>
      <c r="V23" s="204"/>
      <c r="W23" s="144"/>
      <c r="X23" s="145"/>
      <c r="Y23" s="182"/>
      <c r="Z23" s="110">
        <f t="shared" si="9"/>
        <v>0</v>
      </c>
      <c r="AA23" s="90"/>
      <c r="AB23" s="144"/>
      <c r="AC23" s="145"/>
      <c r="AD23" s="182"/>
      <c r="AE23" s="110">
        <f t="shared" si="10"/>
        <v>0</v>
      </c>
      <c r="AF23" s="268" t="s">
        <v>151</v>
      </c>
      <c r="AG23" s="144">
        <v>435</v>
      </c>
      <c r="AH23" s="145">
        <v>15</v>
      </c>
      <c r="AI23" s="182">
        <v>435</v>
      </c>
      <c r="AJ23" s="110">
        <f t="shared" si="11"/>
        <v>15</v>
      </c>
      <c r="AK23" s="183"/>
      <c r="AL23" s="144"/>
      <c r="AM23" s="145"/>
      <c r="AN23" s="115"/>
      <c r="AO23" s="110">
        <f t="shared" si="12"/>
        <v>15</v>
      </c>
    </row>
    <row r="24" spans="1:41" ht="23.25">
      <c r="A24" s="187">
        <v>21</v>
      </c>
      <c r="B24" s="191" t="s">
        <v>149</v>
      </c>
      <c r="C24" s="197"/>
      <c r="D24" s="103"/>
      <c r="E24" s="147"/>
      <c r="F24" s="108"/>
      <c r="G24" s="196"/>
      <c r="H24" s="149"/>
      <c r="I24" s="94"/>
      <c r="J24" s="112"/>
      <c r="K24" s="110">
        <f t="shared" si="6"/>
        <v>0</v>
      </c>
      <c r="L24" s="197"/>
      <c r="M24" s="125"/>
      <c r="N24" s="94"/>
      <c r="O24" s="128"/>
      <c r="P24" s="110">
        <f t="shared" si="7"/>
        <v>0</v>
      </c>
      <c r="Q24" s="197"/>
      <c r="R24" s="125"/>
      <c r="S24" s="94"/>
      <c r="T24" s="128"/>
      <c r="U24" s="110">
        <f t="shared" si="8"/>
        <v>0</v>
      </c>
      <c r="V24" s="197"/>
      <c r="W24" s="125"/>
      <c r="X24" s="94"/>
      <c r="Y24" s="128"/>
      <c r="Z24" s="110">
        <f t="shared" si="9"/>
        <v>0</v>
      </c>
      <c r="AA24" s="143"/>
      <c r="AB24" s="125"/>
      <c r="AC24" s="94"/>
      <c r="AD24" s="128"/>
      <c r="AE24" s="110">
        <f t="shared" si="10"/>
        <v>0</v>
      </c>
      <c r="AF24" s="268" t="s">
        <v>151</v>
      </c>
      <c r="AG24" s="125">
        <v>423</v>
      </c>
      <c r="AH24" s="94">
        <v>13</v>
      </c>
      <c r="AI24" s="128">
        <v>423</v>
      </c>
      <c r="AJ24" s="110">
        <f t="shared" si="11"/>
        <v>13</v>
      </c>
      <c r="AK24" s="120"/>
      <c r="AL24" s="125"/>
      <c r="AM24" s="94"/>
      <c r="AN24" s="115"/>
      <c r="AO24" s="110">
        <f t="shared" si="12"/>
        <v>13</v>
      </c>
    </row>
    <row r="25" spans="1:41" ht="23.25">
      <c r="A25" s="188">
        <v>22</v>
      </c>
      <c r="B25" s="194"/>
      <c r="C25" s="204"/>
      <c r="D25" s="177"/>
      <c r="E25" s="178"/>
      <c r="F25" s="179"/>
      <c r="G25" s="209"/>
      <c r="H25" s="150"/>
      <c r="I25" s="145"/>
      <c r="J25" s="146"/>
      <c r="K25" s="215">
        <f>SUM(F25+I25)</f>
        <v>0</v>
      </c>
      <c r="L25" s="143"/>
      <c r="M25" s="144"/>
      <c r="N25" s="145"/>
      <c r="O25" s="180"/>
      <c r="P25" s="215">
        <f t="shared" si="7"/>
        <v>0</v>
      </c>
      <c r="Q25" s="143"/>
      <c r="R25" s="144"/>
      <c r="S25" s="145"/>
      <c r="T25" s="180"/>
      <c r="U25" s="215">
        <f t="shared" si="8"/>
        <v>0</v>
      </c>
      <c r="V25" s="221"/>
      <c r="W25" s="144"/>
      <c r="X25" s="145"/>
      <c r="Y25" s="180"/>
      <c r="Z25" s="110">
        <f t="shared" si="9"/>
        <v>0</v>
      </c>
      <c r="AA25" s="264"/>
      <c r="AB25" s="144"/>
      <c r="AC25" s="145"/>
      <c r="AD25" s="180"/>
      <c r="AE25" s="110">
        <f t="shared" si="10"/>
        <v>0</v>
      </c>
      <c r="AF25" s="267"/>
      <c r="AG25" s="144"/>
      <c r="AH25" s="145"/>
      <c r="AI25" s="180"/>
      <c r="AJ25" s="110">
        <f t="shared" si="11"/>
        <v>0</v>
      </c>
      <c r="AK25" s="181"/>
      <c r="AL25" s="144"/>
      <c r="AM25" s="145"/>
      <c r="AN25" s="115"/>
      <c r="AO25" s="110">
        <f t="shared" si="12"/>
        <v>0</v>
      </c>
    </row>
    <row r="26" spans="1:41" ht="23.25">
      <c r="A26" s="188">
        <v>23</v>
      </c>
      <c r="B26" s="194"/>
      <c r="C26" s="204"/>
      <c r="D26" s="177"/>
      <c r="E26" s="178"/>
      <c r="F26" s="179"/>
      <c r="G26" s="208"/>
      <c r="H26" s="150"/>
      <c r="I26" s="145"/>
      <c r="J26" s="146"/>
      <c r="K26" s="215">
        <f>SUM(E26+I26)</f>
        <v>0</v>
      </c>
      <c r="L26" s="143"/>
      <c r="M26" s="144"/>
      <c r="N26" s="145"/>
      <c r="O26" s="180"/>
      <c r="P26" s="215">
        <f t="shared" si="7"/>
        <v>0</v>
      </c>
      <c r="Q26" s="143"/>
      <c r="R26" s="144"/>
      <c r="S26" s="145"/>
      <c r="T26" s="180"/>
      <c r="U26" s="215">
        <f t="shared" si="8"/>
        <v>0</v>
      </c>
      <c r="V26" s="204"/>
      <c r="W26" s="144"/>
      <c r="X26" s="145"/>
      <c r="Y26" s="180"/>
      <c r="Z26" s="110">
        <f t="shared" si="9"/>
        <v>0</v>
      </c>
      <c r="AA26" s="131"/>
      <c r="AB26" s="144"/>
      <c r="AC26" s="145"/>
      <c r="AD26" s="180"/>
      <c r="AE26" s="110">
        <f t="shared" si="10"/>
        <v>0</v>
      </c>
      <c r="AF26" s="204"/>
      <c r="AG26" s="144"/>
      <c r="AH26" s="145"/>
      <c r="AI26" s="180"/>
      <c r="AJ26" s="110">
        <f t="shared" si="11"/>
        <v>0</v>
      </c>
      <c r="AK26" s="181"/>
      <c r="AL26" s="144"/>
      <c r="AM26" s="145"/>
      <c r="AN26" s="115"/>
      <c r="AO26" s="110">
        <f t="shared" si="12"/>
        <v>0</v>
      </c>
    </row>
    <row r="27" spans="1:41" ht="24" thickBot="1">
      <c r="A27" s="198">
        <v>24</v>
      </c>
      <c r="B27" s="195"/>
      <c r="C27" s="203"/>
      <c r="D27" s="135"/>
      <c r="E27" s="168"/>
      <c r="F27" s="173"/>
      <c r="G27" s="134"/>
      <c r="H27" s="199"/>
      <c r="I27" s="105"/>
      <c r="J27" s="113"/>
      <c r="K27" s="216"/>
      <c r="L27" s="219"/>
      <c r="M27" s="106"/>
      <c r="N27" s="105"/>
      <c r="O27" s="129"/>
      <c r="P27" s="216"/>
      <c r="Q27" s="219"/>
      <c r="R27" s="106"/>
      <c r="S27" s="105"/>
      <c r="T27" s="129"/>
      <c r="U27" s="216"/>
      <c r="V27" s="219"/>
      <c r="W27" s="106"/>
      <c r="X27" s="105"/>
      <c r="Y27" s="129"/>
      <c r="Z27" s="110"/>
      <c r="AA27" s="265"/>
      <c r="AB27" s="106"/>
      <c r="AC27" s="105"/>
      <c r="AD27" s="129"/>
      <c r="AE27" s="110">
        <f t="shared" si="10"/>
        <v>0</v>
      </c>
      <c r="AF27" s="250"/>
      <c r="AG27" s="106"/>
      <c r="AH27" s="105"/>
      <c r="AI27" s="129"/>
      <c r="AJ27" s="110">
        <f t="shared" si="11"/>
        <v>0</v>
      </c>
      <c r="AK27" s="174"/>
      <c r="AL27" s="106"/>
      <c r="AM27" s="105"/>
      <c r="AN27" s="115"/>
      <c r="AO27" s="110">
        <f t="shared" si="12"/>
        <v>0</v>
      </c>
    </row>
    <row r="28" spans="1:41" ht="13.5" thickBot="1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</row>
    <row r="29" spans="1:41" ht="20.25">
      <c r="B29" s="132"/>
      <c r="C29" s="118"/>
      <c r="D29" s="102"/>
      <c r="E29" s="107"/>
      <c r="F29" s="107"/>
      <c r="G29" s="151"/>
      <c r="H29" s="148"/>
      <c r="I29" s="93"/>
      <c r="J29" s="112"/>
      <c r="K29" s="153"/>
      <c r="L29" s="119"/>
      <c r="M29" s="124"/>
      <c r="N29" s="93"/>
      <c r="O29" s="115"/>
      <c r="P29" s="114"/>
    </row>
  </sheetData>
  <sortState ref="B4:AO25">
    <sortCondition descending="1" ref="AO4:AO25"/>
  </sortState>
  <mergeCells count="33">
    <mergeCell ref="AK2:AK3"/>
    <mergeCell ref="AL2:AL3"/>
    <mergeCell ref="AM2:AM3"/>
    <mergeCell ref="AN2:AN3"/>
    <mergeCell ref="A1:U1"/>
    <mergeCell ref="B2:B3"/>
    <mergeCell ref="C2:C3"/>
    <mergeCell ref="D2:D3"/>
    <mergeCell ref="E2:E3"/>
    <mergeCell ref="G2:G3"/>
    <mergeCell ref="I2:I3"/>
    <mergeCell ref="J2:J3"/>
    <mergeCell ref="L2:L3"/>
    <mergeCell ref="N2:N3"/>
    <mergeCell ref="H2:H3"/>
    <mergeCell ref="M2:M3"/>
    <mergeCell ref="AF2:AF3"/>
    <mergeCell ref="AG2:AG3"/>
    <mergeCell ref="AH2:AH3"/>
    <mergeCell ref="AI2:AI3"/>
    <mergeCell ref="AB2:AB3"/>
    <mergeCell ref="AC2:AC3"/>
    <mergeCell ref="AD2:AD3"/>
    <mergeCell ref="O2:O3"/>
    <mergeCell ref="Q2:Q3"/>
    <mergeCell ref="S2:S3"/>
    <mergeCell ref="T2:T3"/>
    <mergeCell ref="AA2:AA3"/>
    <mergeCell ref="V2:V3"/>
    <mergeCell ref="W2:W3"/>
    <mergeCell ref="X2:X3"/>
    <mergeCell ref="Y2:Y3"/>
    <mergeCell ref="R2:R3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6" sqref="E16"/>
    </sheetView>
  </sheetViews>
  <sheetFormatPr defaultRowHeight="12.75"/>
  <cols>
    <col min="1" max="1" width="5.85546875" customWidth="1"/>
    <col min="2" max="2" width="31.28515625" customWidth="1"/>
    <col min="3" max="3" width="9.7109375" customWidth="1"/>
    <col min="4" max="4" width="11.28515625" customWidth="1"/>
    <col min="5" max="5" width="5.85546875" customWidth="1"/>
    <col min="6" max="6" width="10.42578125" customWidth="1"/>
    <col min="7" max="7" width="12" customWidth="1"/>
    <col min="8" max="8" width="1.5703125" style="100" customWidth="1"/>
    <col min="9" max="9" width="12.5703125" customWidth="1"/>
  </cols>
  <sheetData>
    <row r="1" spans="1:9" ht="54.95" customHeight="1">
      <c r="A1" s="287" t="s">
        <v>97</v>
      </c>
      <c r="B1" s="287"/>
      <c r="C1" s="287"/>
      <c r="D1" s="287"/>
      <c r="E1" s="287"/>
      <c r="F1" s="287"/>
      <c r="G1" s="287"/>
      <c r="H1" s="287"/>
      <c r="I1" s="287"/>
    </row>
    <row r="2" spans="1:9" ht="25.5" customHeight="1">
      <c r="A2" s="324">
        <v>40855</v>
      </c>
      <c r="B2" s="324"/>
      <c r="C2" s="324"/>
      <c r="D2" s="324"/>
      <c r="E2" s="324"/>
      <c r="F2" s="324"/>
      <c r="G2" s="324"/>
      <c r="H2" s="324"/>
      <c r="I2" s="324"/>
    </row>
    <row r="3" spans="1:9" ht="53.25" customHeight="1">
      <c r="A3" s="325" t="s">
        <v>98</v>
      </c>
      <c r="B3" s="325"/>
      <c r="C3" s="325"/>
      <c r="D3" s="325"/>
      <c r="E3" s="325"/>
      <c r="F3" s="325"/>
      <c r="G3" s="325"/>
      <c r="H3" s="325"/>
      <c r="I3" s="325"/>
    </row>
    <row r="4" spans="1:9" ht="27.95" customHeight="1">
      <c r="A4" s="290"/>
      <c r="B4" s="290"/>
      <c r="C4" s="290"/>
      <c r="D4" s="290"/>
      <c r="E4" s="290"/>
      <c r="F4" s="290"/>
      <c r="G4" s="290"/>
      <c r="H4" s="290"/>
      <c r="I4" s="290"/>
    </row>
    <row r="5" spans="1:9" ht="33.950000000000003" customHeight="1">
      <c r="A5" s="285"/>
      <c r="B5" s="285"/>
      <c r="C5" s="285"/>
      <c r="D5" s="285"/>
      <c r="E5" s="285"/>
      <c r="F5" s="285"/>
      <c r="G5" s="285"/>
      <c r="H5" s="285"/>
      <c r="I5" s="285"/>
    </row>
    <row r="6" spans="1:9" ht="27.95" customHeight="1">
      <c r="A6" s="56"/>
      <c r="B6" s="64"/>
      <c r="C6" s="53"/>
      <c r="D6" s="54"/>
      <c r="E6" s="55"/>
      <c r="F6" s="56"/>
      <c r="G6" s="57"/>
      <c r="H6" s="59"/>
      <c r="I6" s="57"/>
    </row>
    <row r="7" spans="1:9" ht="27.95" customHeight="1">
      <c r="A7" s="56"/>
      <c r="B7" s="64"/>
      <c r="C7" s="53"/>
      <c r="D7" s="54"/>
      <c r="E7" s="55"/>
      <c r="F7" s="56"/>
      <c r="G7" s="57"/>
      <c r="H7" s="59"/>
      <c r="I7" s="57"/>
    </row>
    <row r="8" spans="1:9" ht="27.95" customHeight="1">
      <c r="A8" s="56"/>
      <c r="B8" s="64"/>
      <c r="C8" s="53"/>
      <c r="D8" s="54"/>
      <c r="E8" s="55"/>
      <c r="F8" s="56"/>
      <c r="G8" s="57"/>
      <c r="H8" s="59"/>
      <c r="I8" s="57"/>
    </row>
    <row r="9" spans="1:9" ht="27.95" customHeight="1">
      <c r="A9" s="56"/>
      <c r="B9" s="64"/>
      <c r="C9" s="53"/>
      <c r="D9" s="54"/>
      <c r="E9" s="55"/>
      <c r="F9" s="56"/>
      <c r="G9" s="57"/>
      <c r="H9" s="59"/>
      <c r="I9" s="57"/>
    </row>
    <row r="10" spans="1:9" ht="27.95" customHeight="1">
      <c r="A10" s="56"/>
      <c r="B10" s="64"/>
      <c r="C10" s="53"/>
      <c r="D10" s="54"/>
      <c r="E10" s="55"/>
      <c r="F10" s="56"/>
      <c r="G10" s="57"/>
      <c r="H10" s="59"/>
      <c r="I10" s="57"/>
    </row>
  </sheetData>
  <mergeCells count="5">
    <mergeCell ref="A1:I1"/>
    <mergeCell ref="A2:I2"/>
    <mergeCell ref="A3:I3"/>
    <mergeCell ref="A4:I4"/>
    <mergeCell ref="A5:I5"/>
  </mergeCells>
  <pageMargins left="0.11811023622047245" right="0.11811023622047245" top="0.19685039370078741" bottom="0.78740157480314965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9"/>
  </sheetPr>
  <dimension ref="A1:O53"/>
  <sheetViews>
    <sheetView view="pageBreakPreview" zoomScale="98" zoomScaleNormal="100" zoomScaleSheetLayoutView="98" workbookViewId="0">
      <selection activeCell="B32" sqref="B32"/>
    </sheetView>
  </sheetViews>
  <sheetFormatPr defaultRowHeight="12.75"/>
  <cols>
    <col min="1" max="1" width="5.28515625" style="20" customWidth="1"/>
    <col min="2" max="2" width="18.7109375" style="18" customWidth="1"/>
    <col min="3" max="3" width="13.42578125" style="18" customWidth="1"/>
    <col min="4" max="4" width="7.28515625" style="18" customWidth="1"/>
    <col min="5" max="5" width="5.5703125" style="20" customWidth="1"/>
    <col min="6" max="9" width="8.7109375" style="20" customWidth="1"/>
    <col min="10" max="10" width="9" style="18" customWidth="1"/>
    <col min="11" max="11" width="9.85546875" style="18" customWidth="1"/>
    <col min="12" max="12" width="9.140625" style="18" hidden="1" customWidth="1"/>
    <col min="13" max="16384" width="9.140625" style="18"/>
  </cols>
  <sheetData>
    <row r="1" spans="1:12" s="17" customFormat="1" ht="3.95" customHeight="1">
      <c r="A1" s="6"/>
      <c r="B1" s="40"/>
      <c r="C1" s="40"/>
      <c r="D1" s="40"/>
      <c r="E1" s="6"/>
      <c r="F1" s="6"/>
      <c r="G1" s="6"/>
      <c r="H1" s="6"/>
      <c r="I1" s="6"/>
      <c r="J1" s="40"/>
      <c r="K1" s="280"/>
      <c r="L1" s="40"/>
    </row>
    <row r="2" spans="1:12" ht="45" customHeight="1">
      <c r="A2" s="326" t="s">
        <v>154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</row>
    <row r="3" spans="1:12" s="19" customFormat="1" ht="1.1499999999999999" customHeight="1">
      <c r="A3" s="140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8" customHeight="1">
      <c r="A4" s="279" t="s">
        <v>7</v>
      </c>
      <c r="B4" s="26" t="s">
        <v>7</v>
      </c>
      <c r="C4" s="67" t="s">
        <v>60</v>
      </c>
      <c r="D4" s="66" t="s">
        <v>0</v>
      </c>
      <c r="E4" s="15" t="s">
        <v>105</v>
      </c>
      <c r="F4" s="15" t="s">
        <v>102</v>
      </c>
      <c r="G4" s="15" t="s">
        <v>103</v>
      </c>
      <c r="H4" s="15" t="s">
        <v>77</v>
      </c>
      <c r="I4" s="15" t="s">
        <v>104</v>
      </c>
      <c r="J4" s="15" t="s">
        <v>79</v>
      </c>
      <c r="K4" s="15" t="s">
        <v>59</v>
      </c>
      <c r="L4" s="76"/>
    </row>
    <row r="5" spans="1:12" ht="15" customHeight="1">
      <c r="A5" s="46">
        <v>1</v>
      </c>
      <c r="B5" s="26" t="s">
        <v>37</v>
      </c>
      <c r="C5" s="26" t="s">
        <v>29</v>
      </c>
      <c r="D5" s="10">
        <v>201.22222222222223</v>
      </c>
      <c r="E5" s="73">
        <v>33.700000000000003</v>
      </c>
      <c r="F5" s="73">
        <v>73</v>
      </c>
      <c r="G5" s="73">
        <v>45</v>
      </c>
      <c r="H5" s="73">
        <v>87</v>
      </c>
      <c r="I5" s="82">
        <v>36</v>
      </c>
      <c r="J5" s="69">
        <f t="shared" ref="J5:J7" si="0">(F5+G5+H5+I5)</f>
        <v>241</v>
      </c>
      <c r="K5" s="68">
        <f>SUM(E5+J5)</f>
        <v>274.7</v>
      </c>
      <c r="L5" s="77"/>
    </row>
    <row r="6" spans="1:12" ht="15" customHeight="1">
      <c r="A6" s="46">
        <v>2</v>
      </c>
      <c r="B6" s="26" t="s">
        <v>61</v>
      </c>
      <c r="C6" s="26" t="s">
        <v>29</v>
      </c>
      <c r="D6" s="10">
        <v>226.18181818181819</v>
      </c>
      <c r="E6" s="73">
        <v>17</v>
      </c>
      <c r="F6" s="73">
        <v>80</v>
      </c>
      <c r="G6" s="73">
        <v>36</v>
      </c>
      <c r="H6" s="73">
        <v>80</v>
      </c>
      <c r="I6" s="82">
        <v>54</v>
      </c>
      <c r="J6" s="69">
        <f t="shared" si="0"/>
        <v>250</v>
      </c>
      <c r="K6" s="68">
        <f>SUM(E6+J6)</f>
        <v>267</v>
      </c>
      <c r="L6" s="45"/>
    </row>
    <row r="7" spans="1:12" ht="15" customHeight="1">
      <c r="A7" s="46">
        <v>3</v>
      </c>
      <c r="B7" s="23" t="s">
        <v>108</v>
      </c>
      <c r="C7" s="23" t="s">
        <v>33</v>
      </c>
      <c r="D7" s="10">
        <v>209.33333333333334</v>
      </c>
      <c r="E7" s="73">
        <v>28.3</v>
      </c>
      <c r="F7" s="73">
        <v>90</v>
      </c>
      <c r="G7" s="73">
        <v>26</v>
      </c>
      <c r="H7" s="73">
        <v>86</v>
      </c>
      <c r="I7" s="82">
        <v>34</v>
      </c>
      <c r="J7" s="69">
        <f t="shared" si="0"/>
        <v>236</v>
      </c>
      <c r="K7" s="68">
        <f>SUM(E7+J7)</f>
        <v>264.3</v>
      </c>
      <c r="L7" s="77"/>
    </row>
    <row r="8" spans="1:12" ht="15" customHeight="1">
      <c r="A8" s="46">
        <v>4</v>
      </c>
      <c r="B8" s="26" t="s">
        <v>31</v>
      </c>
      <c r="C8" s="26" t="s">
        <v>29</v>
      </c>
      <c r="D8" s="10">
        <v>248</v>
      </c>
      <c r="E8" s="73">
        <v>2.5</v>
      </c>
      <c r="F8" s="73">
        <v>95</v>
      </c>
      <c r="G8" s="73">
        <v>30</v>
      </c>
      <c r="H8" s="73">
        <v>92</v>
      </c>
      <c r="I8" s="82">
        <v>43</v>
      </c>
      <c r="J8" s="69">
        <f t="shared" ref="J8:J48" si="1">(F8+G8+H8+I8)</f>
        <v>260</v>
      </c>
      <c r="K8" s="68">
        <f>SUM(E8+J8)</f>
        <v>262.5</v>
      </c>
      <c r="L8" s="45"/>
    </row>
    <row r="9" spans="1:12" ht="15" customHeight="1">
      <c r="A9" s="46">
        <v>5</v>
      </c>
      <c r="B9" s="26" t="s">
        <v>36</v>
      </c>
      <c r="C9" s="23" t="s">
        <v>33</v>
      </c>
      <c r="D9" s="10">
        <v>251.84210526315789</v>
      </c>
      <c r="E9" s="2"/>
      <c r="F9" s="2">
        <v>85</v>
      </c>
      <c r="G9" s="2">
        <v>44</v>
      </c>
      <c r="H9" s="2">
        <v>83</v>
      </c>
      <c r="I9" s="2">
        <v>45</v>
      </c>
      <c r="J9" s="69">
        <f t="shared" ref="J9:J16" si="2">(F9+G9+H9+I9)</f>
        <v>257</v>
      </c>
      <c r="K9" s="68">
        <v>257</v>
      </c>
      <c r="L9" s="48"/>
    </row>
    <row r="10" spans="1:12" ht="15" customHeight="1">
      <c r="A10" s="46">
        <v>6</v>
      </c>
      <c r="B10" s="23" t="s">
        <v>62</v>
      </c>
      <c r="C10" s="23" t="s">
        <v>29</v>
      </c>
      <c r="D10" s="10">
        <v>199.8</v>
      </c>
      <c r="E10" s="73">
        <v>34.6</v>
      </c>
      <c r="F10" s="73">
        <v>79</v>
      </c>
      <c r="G10" s="73">
        <v>25</v>
      </c>
      <c r="H10" s="73">
        <v>96</v>
      </c>
      <c r="I10" s="82">
        <v>21</v>
      </c>
      <c r="J10" s="69">
        <f t="shared" si="2"/>
        <v>221</v>
      </c>
      <c r="K10" s="68">
        <f t="shared" ref="K10:K51" si="3">SUM(E10+J10)</f>
        <v>255.6</v>
      </c>
      <c r="L10" s="48"/>
    </row>
    <row r="11" spans="1:12" ht="15" customHeight="1">
      <c r="A11" s="46">
        <v>7</v>
      </c>
      <c r="B11" s="23" t="s">
        <v>25</v>
      </c>
      <c r="C11" s="23" t="s">
        <v>18</v>
      </c>
      <c r="D11" s="10">
        <v>239.42105263157896</v>
      </c>
      <c r="E11" s="73">
        <v>8.3000000000000007</v>
      </c>
      <c r="F11" s="73">
        <v>84</v>
      </c>
      <c r="G11" s="73">
        <v>33</v>
      </c>
      <c r="H11" s="73">
        <v>80</v>
      </c>
      <c r="I11" s="82">
        <v>45</v>
      </c>
      <c r="J11" s="69">
        <f t="shared" si="2"/>
        <v>242</v>
      </c>
      <c r="K11" s="68">
        <f t="shared" si="3"/>
        <v>250.3</v>
      </c>
      <c r="L11" s="45"/>
    </row>
    <row r="12" spans="1:12" ht="15" customHeight="1">
      <c r="A12" s="46">
        <v>8</v>
      </c>
      <c r="B12" s="26" t="s">
        <v>45</v>
      </c>
      <c r="C12" s="26" t="s">
        <v>44</v>
      </c>
      <c r="D12" s="10">
        <v>225.5</v>
      </c>
      <c r="E12" s="73">
        <v>17.5</v>
      </c>
      <c r="F12" s="73">
        <v>89</v>
      </c>
      <c r="G12" s="73">
        <v>34</v>
      </c>
      <c r="H12" s="73">
        <v>82</v>
      </c>
      <c r="I12" s="82">
        <v>27</v>
      </c>
      <c r="J12" s="69">
        <f t="shared" si="2"/>
        <v>232</v>
      </c>
      <c r="K12" s="68">
        <f t="shared" si="3"/>
        <v>249.5</v>
      </c>
      <c r="L12" s="45"/>
    </row>
    <row r="13" spans="1:12" ht="15" customHeight="1">
      <c r="A13" s="46">
        <v>9</v>
      </c>
      <c r="B13" s="26" t="s">
        <v>35</v>
      </c>
      <c r="C13" s="23" t="s">
        <v>33</v>
      </c>
      <c r="D13" s="10">
        <v>236.77777777777777</v>
      </c>
      <c r="E13" s="73">
        <v>10</v>
      </c>
      <c r="F13" s="73">
        <v>94</v>
      </c>
      <c r="G13" s="73">
        <v>41</v>
      </c>
      <c r="H13" s="73">
        <v>78</v>
      </c>
      <c r="I13" s="82">
        <v>26</v>
      </c>
      <c r="J13" s="69">
        <f t="shared" si="2"/>
        <v>239</v>
      </c>
      <c r="K13" s="68">
        <f t="shared" si="3"/>
        <v>249</v>
      </c>
      <c r="L13" s="45"/>
    </row>
    <row r="14" spans="1:12" ht="15" customHeight="1">
      <c r="A14" s="46">
        <v>10</v>
      </c>
      <c r="B14" s="23" t="s">
        <v>43</v>
      </c>
      <c r="C14" s="23" t="s">
        <v>44</v>
      </c>
      <c r="D14" s="10">
        <v>250.05</v>
      </c>
      <c r="E14" s="73">
        <v>1.1000000000000001</v>
      </c>
      <c r="F14" s="73">
        <v>88</v>
      </c>
      <c r="G14" s="73">
        <v>25</v>
      </c>
      <c r="H14" s="73">
        <v>90</v>
      </c>
      <c r="I14" s="82">
        <v>44</v>
      </c>
      <c r="J14" s="69">
        <f t="shared" si="2"/>
        <v>247</v>
      </c>
      <c r="K14" s="68">
        <f t="shared" si="3"/>
        <v>248.1</v>
      </c>
      <c r="L14" s="45"/>
    </row>
    <row r="15" spans="1:12" ht="15" customHeight="1">
      <c r="A15" s="46">
        <v>11</v>
      </c>
      <c r="B15" s="26" t="s">
        <v>95</v>
      </c>
      <c r="C15" s="26" t="s">
        <v>19</v>
      </c>
      <c r="D15" s="10">
        <v>220.21052631578948</v>
      </c>
      <c r="E15" s="73">
        <v>21</v>
      </c>
      <c r="F15" s="73">
        <v>90</v>
      </c>
      <c r="G15" s="73">
        <v>44</v>
      </c>
      <c r="H15" s="73">
        <v>65</v>
      </c>
      <c r="I15" s="82">
        <v>26</v>
      </c>
      <c r="J15" s="69">
        <f t="shared" si="2"/>
        <v>225</v>
      </c>
      <c r="K15" s="68">
        <f t="shared" si="3"/>
        <v>246</v>
      </c>
      <c r="L15" s="45"/>
    </row>
    <row r="16" spans="1:12" ht="15" customHeight="1">
      <c r="A16" s="46">
        <v>12</v>
      </c>
      <c r="B16" s="23" t="s">
        <v>28</v>
      </c>
      <c r="C16" s="26" t="s">
        <v>18</v>
      </c>
      <c r="D16" s="10">
        <v>239.5</v>
      </c>
      <c r="E16" s="73">
        <v>8.1999999999999993</v>
      </c>
      <c r="F16" s="73">
        <v>87</v>
      </c>
      <c r="G16" s="73">
        <v>42</v>
      </c>
      <c r="H16" s="73">
        <v>81</v>
      </c>
      <c r="I16" s="82">
        <v>27</v>
      </c>
      <c r="J16" s="69">
        <f t="shared" si="2"/>
        <v>237</v>
      </c>
      <c r="K16" s="68">
        <f t="shared" si="3"/>
        <v>245.2</v>
      </c>
      <c r="L16" s="45"/>
    </row>
    <row r="17" spans="1:15" ht="15" customHeight="1">
      <c r="A17" s="46">
        <v>13</v>
      </c>
      <c r="B17" s="23" t="s">
        <v>26</v>
      </c>
      <c r="C17" s="23" t="s">
        <v>19</v>
      </c>
      <c r="D17" s="10">
        <v>212.2</v>
      </c>
      <c r="E17" s="73">
        <v>26.4</v>
      </c>
      <c r="F17" s="73">
        <v>59</v>
      </c>
      <c r="G17" s="73">
        <v>44</v>
      </c>
      <c r="H17" s="73">
        <v>72</v>
      </c>
      <c r="I17" s="82">
        <v>43</v>
      </c>
      <c r="J17" s="69">
        <f t="shared" ref="J17:J26" si="4">(F17+G17+H17+I17)</f>
        <v>218</v>
      </c>
      <c r="K17" s="68">
        <f t="shared" si="3"/>
        <v>244.4</v>
      </c>
      <c r="L17" s="50"/>
    </row>
    <row r="18" spans="1:15" ht="15" customHeight="1">
      <c r="A18" s="46">
        <v>14</v>
      </c>
      <c r="B18" s="26" t="s">
        <v>96</v>
      </c>
      <c r="C18" s="26" t="s">
        <v>39</v>
      </c>
      <c r="D18" s="10">
        <v>198.86666666666667</v>
      </c>
      <c r="E18" s="73">
        <v>35.200000000000003</v>
      </c>
      <c r="F18" s="73">
        <v>72</v>
      </c>
      <c r="G18" s="73">
        <v>32</v>
      </c>
      <c r="H18" s="73">
        <v>83</v>
      </c>
      <c r="I18" s="82">
        <v>22</v>
      </c>
      <c r="J18" s="69">
        <f t="shared" si="4"/>
        <v>209</v>
      </c>
      <c r="K18" s="68">
        <f t="shared" si="3"/>
        <v>244.2</v>
      </c>
      <c r="L18" s="48"/>
    </row>
    <row r="19" spans="1:15" ht="15" customHeight="1">
      <c r="A19" s="46">
        <v>15</v>
      </c>
      <c r="B19" s="26" t="s">
        <v>32</v>
      </c>
      <c r="C19" s="23" t="s">
        <v>33</v>
      </c>
      <c r="D19" s="10">
        <v>223.21428571428572</v>
      </c>
      <c r="E19" s="73">
        <v>19</v>
      </c>
      <c r="F19" s="73">
        <v>75</v>
      </c>
      <c r="G19" s="73">
        <v>16</v>
      </c>
      <c r="H19" s="73">
        <v>81</v>
      </c>
      <c r="I19" s="82">
        <v>52</v>
      </c>
      <c r="J19" s="69">
        <f t="shared" si="4"/>
        <v>224</v>
      </c>
      <c r="K19" s="68">
        <f t="shared" si="3"/>
        <v>243</v>
      </c>
      <c r="L19" s="45"/>
    </row>
    <row r="20" spans="1:15" ht="15" customHeight="1">
      <c r="A20" s="46">
        <v>16</v>
      </c>
      <c r="B20" s="26" t="s">
        <v>48</v>
      </c>
      <c r="C20" s="26" t="s">
        <v>44</v>
      </c>
      <c r="D20" s="10">
        <v>216.94736842105263</v>
      </c>
      <c r="E20" s="73">
        <v>23.2</v>
      </c>
      <c r="F20" s="73">
        <v>75</v>
      </c>
      <c r="G20" s="73">
        <v>26</v>
      </c>
      <c r="H20" s="73">
        <v>81</v>
      </c>
      <c r="I20" s="82">
        <v>35</v>
      </c>
      <c r="J20" s="69">
        <f t="shared" si="4"/>
        <v>217</v>
      </c>
      <c r="K20" s="68">
        <f t="shared" si="3"/>
        <v>240.2</v>
      </c>
      <c r="L20" s="48"/>
      <c r="N20" s="142" t="s">
        <v>7</v>
      </c>
    </row>
    <row r="21" spans="1:15" ht="15" customHeight="1">
      <c r="A21" s="46">
        <v>17</v>
      </c>
      <c r="B21" s="23" t="s">
        <v>50</v>
      </c>
      <c r="C21" s="23" t="s">
        <v>39</v>
      </c>
      <c r="D21" s="10">
        <v>175.84615384615384</v>
      </c>
      <c r="E21" s="73">
        <v>50.2</v>
      </c>
      <c r="F21" s="73">
        <v>68</v>
      </c>
      <c r="G21" s="73">
        <v>35</v>
      </c>
      <c r="H21" s="73">
        <v>62</v>
      </c>
      <c r="I21" s="82">
        <v>24</v>
      </c>
      <c r="J21" s="69">
        <f t="shared" si="4"/>
        <v>189</v>
      </c>
      <c r="K21" s="68">
        <f t="shared" si="3"/>
        <v>239.2</v>
      </c>
      <c r="L21" s="48"/>
    </row>
    <row r="22" spans="1:15" ht="15" customHeight="1">
      <c r="A22" s="46">
        <v>18</v>
      </c>
      <c r="B22" s="23" t="s">
        <v>64</v>
      </c>
      <c r="C22" s="23" t="s">
        <v>29</v>
      </c>
      <c r="D22" s="10">
        <v>185</v>
      </c>
      <c r="E22" s="73">
        <v>44.5</v>
      </c>
      <c r="F22" s="73">
        <v>77</v>
      </c>
      <c r="G22" s="73">
        <v>17</v>
      </c>
      <c r="H22" s="73">
        <v>75</v>
      </c>
      <c r="I22" s="82">
        <v>23</v>
      </c>
      <c r="J22" s="69">
        <f t="shared" si="4"/>
        <v>192</v>
      </c>
      <c r="K22" s="68">
        <f t="shared" si="3"/>
        <v>236.5</v>
      </c>
      <c r="L22" s="48"/>
    </row>
    <row r="23" spans="1:15" ht="15" customHeight="1">
      <c r="A23" s="46">
        <v>19</v>
      </c>
      <c r="B23" s="26" t="s">
        <v>53</v>
      </c>
      <c r="C23" s="29" t="s">
        <v>29</v>
      </c>
      <c r="D23" s="10">
        <v>213.33333333333334</v>
      </c>
      <c r="E23" s="73">
        <v>25.6</v>
      </c>
      <c r="F23" s="73">
        <v>79</v>
      </c>
      <c r="G23" s="73">
        <v>26</v>
      </c>
      <c r="H23" s="73">
        <v>82</v>
      </c>
      <c r="I23" s="82">
        <v>18</v>
      </c>
      <c r="J23" s="69">
        <f t="shared" si="4"/>
        <v>205</v>
      </c>
      <c r="K23" s="68">
        <f t="shared" si="3"/>
        <v>230.6</v>
      </c>
      <c r="L23" s="48"/>
    </row>
    <row r="24" spans="1:15" ht="15" customHeight="1">
      <c r="A24" s="46">
        <v>20</v>
      </c>
      <c r="B24" s="141" t="s">
        <v>52</v>
      </c>
      <c r="C24" s="141" t="s">
        <v>18</v>
      </c>
      <c r="D24" s="10">
        <v>219.54545454545453</v>
      </c>
      <c r="E24" s="73">
        <v>21.5</v>
      </c>
      <c r="F24" s="73">
        <v>88</v>
      </c>
      <c r="G24" s="73">
        <v>18</v>
      </c>
      <c r="H24" s="73">
        <v>69</v>
      </c>
      <c r="I24" s="82">
        <v>34</v>
      </c>
      <c r="J24" s="69">
        <f t="shared" si="4"/>
        <v>209</v>
      </c>
      <c r="K24" s="68">
        <f t="shared" si="3"/>
        <v>230.5</v>
      </c>
      <c r="L24" s="45"/>
      <c r="O24" s="18" t="s">
        <v>7</v>
      </c>
    </row>
    <row r="25" spans="1:15" ht="15" customHeight="1">
      <c r="A25" s="47">
        <v>21</v>
      </c>
      <c r="B25" s="141" t="s">
        <v>51</v>
      </c>
      <c r="C25" s="141" t="s">
        <v>19</v>
      </c>
      <c r="D25" s="10">
        <v>225.95</v>
      </c>
      <c r="E25" s="73">
        <v>17.2</v>
      </c>
      <c r="F25" s="73">
        <v>72</v>
      </c>
      <c r="G25" s="73">
        <v>25</v>
      </c>
      <c r="H25" s="73">
        <v>87</v>
      </c>
      <c r="I25" s="82">
        <v>24</v>
      </c>
      <c r="J25" s="69">
        <f t="shared" si="4"/>
        <v>208</v>
      </c>
      <c r="K25" s="68">
        <f t="shared" si="3"/>
        <v>225.2</v>
      </c>
      <c r="L25" s="48"/>
    </row>
    <row r="26" spans="1:15" ht="15" customHeight="1">
      <c r="A26" s="46">
        <v>22</v>
      </c>
      <c r="B26" s="23" t="s">
        <v>41</v>
      </c>
      <c r="C26" s="23" t="s">
        <v>29</v>
      </c>
      <c r="D26" s="10">
        <v>198.27272727272728</v>
      </c>
      <c r="E26" s="73">
        <v>35.6</v>
      </c>
      <c r="F26" s="73">
        <v>66</v>
      </c>
      <c r="G26" s="73">
        <v>17</v>
      </c>
      <c r="H26" s="73">
        <v>56</v>
      </c>
      <c r="I26" s="82">
        <v>50</v>
      </c>
      <c r="J26" s="69">
        <f t="shared" si="4"/>
        <v>189</v>
      </c>
      <c r="K26" s="68">
        <f t="shared" si="3"/>
        <v>224.6</v>
      </c>
      <c r="L26" s="77"/>
    </row>
    <row r="27" spans="1:15" ht="15" customHeight="1">
      <c r="A27" s="46">
        <v>23</v>
      </c>
      <c r="B27" s="23" t="s">
        <v>22</v>
      </c>
      <c r="C27" s="23" t="s">
        <v>19</v>
      </c>
      <c r="D27" s="10">
        <v>242.0625</v>
      </c>
      <c r="E27" s="73">
        <v>6.5</v>
      </c>
      <c r="F27" s="73">
        <v>76</v>
      </c>
      <c r="G27" s="73">
        <v>27</v>
      </c>
      <c r="H27" s="73">
        <v>76</v>
      </c>
      <c r="I27" s="82">
        <v>34</v>
      </c>
      <c r="J27" s="69">
        <f t="shared" si="1"/>
        <v>213</v>
      </c>
      <c r="K27" s="68">
        <f t="shared" si="3"/>
        <v>219.5</v>
      </c>
      <c r="L27" s="48"/>
    </row>
    <row r="28" spans="1:15" ht="15" customHeight="1">
      <c r="A28" s="46">
        <v>24</v>
      </c>
      <c r="B28" s="23" t="s">
        <v>65</v>
      </c>
      <c r="C28" s="23" t="s">
        <v>19</v>
      </c>
      <c r="D28" s="10">
        <v>250.4</v>
      </c>
      <c r="E28" s="73">
        <v>0.93</v>
      </c>
      <c r="F28" s="73">
        <v>74</v>
      </c>
      <c r="G28" s="73">
        <v>26</v>
      </c>
      <c r="H28" s="73">
        <v>81</v>
      </c>
      <c r="I28" s="82">
        <v>36</v>
      </c>
      <c r="J28" s="69">
        <f t="shared" si="1"/>
        <v>217</v>
      </c>
      <c r="K28" s="68">
        <f t="shared" si="3"/>
        <v>217.93</v>
      </c>
      <c r="L28" s="48"/>
    </row>
    <row r="29" spans="1:15" ht="15" customHeight="1">
      <c r="A29" s="46">
        <v>25</v>
      </c>
      <c r="B29" s="26" t="s">
        <v>46</v>
      </c>
      <c r="C29" s="26" t="s">
        <v>44</v>
      </c>
      <c r="D29" s="10">
        <v>216.83333333333334</v>
      </c>
      <c r="E29" s="73">
        <v>23.3</v>
      </c>
      <c r="F29" s="73">
        <v>65</v>
      </c>
      <c r="G29" s="73">
        <v>26</v>
      </c>
      <c r="H29" s="73">
        <v>70</v>
      </c>
      <c r="I29" s="82">
        <v>26</v>
      </c>
      <c r="J29" s="69">
        <f t="shared" si="1"/>
        <v>187</v>
      </c>
      <c r="K29" s="68">
        <f t="shared" si="3"/>
        <v>210.3</v>
      </c>
      <c r="L29" s="48"/>
    </row>
    <row r="30" spans="1:15" ht="15" customHeight="1">
      <c r="A30" s="46">
        <v>26</v>
      </c>
      <c r="B30" s="23" t="s">
        <v>30</v>
      </c>
      <c r="C30" s="26" t="s">
        <v>29</v>
      </c>
      <c r="D30" s="10">
        <v>229.5625</v>
      </c>
      <c r="E30" s="73">
        <v>14.8</v>
      </c>
      <c r="F30" s="73">
        <v>73</v>
      </c>
      <c r="G30" s="73">
        <v>17</v>
      </c>
      <c r="H30" s="73">
        <v>73</v>
      </c>
      <c r="I30" s="82">
        <v>30</v>
      </c>
      <c r="J30" s="69">
        <f t="shared" si="1"/>
        <v>193</v>
      </c>
      <c r="K30" s="68">
        <f t="shared" si="3"/>
        <v>207.8</v>
      </c>
      <c r="L30" s="45"/>
    </row>
    <row r="31" spans="1:15" ht="15" customHeight="1">
      <c r="A31" s="46">
        <v>27</v>
      </c>
      <c r="B31" s="26"/>
      <c r="C31" s="26"/>
      <c r="D31" s="10"/>
      <c r="E31" s="73"/>
      <c r="F31" s="73"/>
      <c r="G31" s="73"/>
      <c r="H31" s="73"/>
      <c r="I31" s="82"/>
      <c r="J31" s="69">
        <f t="shared" si="1"/>
        <v>0</v>
      </c>
      <c r="K31" s="68">
        <f t="shared" si="3"/>
        <v>0</v>
      </c>
      <c r="L31" s="77"/>
    </row>
    <row r="32" spans="1:15" ht="15" customHeight="1">
      <c r="A32" s="46">
        <v>28</v>
      </c>
      <c r="B32" s="26"/>
      <c r="C32" s="26"/>
      <c r="D32" s="10"/>
      <c r="E32" s="73"/>
      <c r="F32" s="73"/>
      <c r="G32" s="73"/>
      <c r="H32" s="73"/>
      <c r="I32" s="82"/>
      <c r="J32" s="69">
        <f t="shared" si="1"/>
        <v>0</v>
      </c>
      <c r="K32" s="68">
        <f t="shared" si="3"/>
        <v>0</v>
      </c>
      <c r="L32" s="45"/>
    </row>
    <row r="33" spans="1:12" ht="15" customHeight="1">
      <c r="A33" s="46">
        <v>29</v>
      </c>
      <c r="B33" s="141"/>
      <c r="C33" s="141"/>
      <c r="D33" s="10"/>
      <c r="E33" s="73"/>
      <c r="F33" s="73"/>
      <c r="G33" s="73"/>
      <c r="H33" s="73"/>
      <c r="I33" s="82"/>
      <c r="J33" s="69">
        <f t="shared" ref="J33" si="5">(F33+G33+H33+I33)</f>
        <v>0</v>
      </c>
      <c r="K33" s="68">
        <f t="shared" si="3"/>
        <v>0</v>
      </c>
      <c r="L33" s="48"/>
    </row>
    <row r="34" spans="1:12" ht="15" customHeight="1">
      <c r="A34" s="46">
        <v>30</v>
      </c>
      <c r="B34" s="23"/>
      <c r="C34" s="23"/>
      <c r="D34" s="10"/>
      <c r="E34" s="73"/>
      <c r="F34" s="73"/>
      <c r="G34" s="73"/>
      <c r="H34" s="73"/>
      <c r="I34" s="82"/>
      <c r="J34" s="69">
        <f t="shared" si="1"/>
        <v>0</v>
      </c>
      <c r="K34" s="68">
        <f t="shared" si="3"/>
        <v>0</v>
      </c>
      <c r="L34" s="45"/>
    </row>
    <row r="35" spans="1:12" ht="15" customHeight="1">
      <c r="A35" s="46">
        <v>31</v>
      </c>
      <c r="B35" s="23"/>
      <c r="C35" s="23"/>
      <c r="D35" s="10"/>
      <c r="E35" s="73"/>
      <c r="F35" s="73"/>
      <c r="G35" s="73"/>
      <c r="H35" s="73"/>
      <c r="I35" s="82"/>
      <c r="J35" s="69">
        <f t="shared" si="1"/>
        <v>0</v>
      </c>
      <c r="K35" s="68">
        <f t="shared" si="3"/>
        <v>0</v>
      </c>
      <c r="L35" s="45"/>
    </row>
    <row r="36" spans="1:12" ht="15" customHeight="1">
      <c r="A36" s="46">
        <v>32</v>
      </c>
      <c r="B36" s="26"/>
      <c r="C36" s="26"/>
      <c r="D36" s="10"/>
      <c r="E36" s="73"/>
      <c r="F36" s="73"/>
      <c r="G36" s="73"/>
      <c r="H36" s="73"/>
      <c r="I36" s="82"/>
      <c r="J36" s="69">
        <f t="shared" si="1"/>
        <v>0</v>
      </c>
      <c r="K36" s="68">
        <f t="shared" si="3"/>
        <v>0</v>
      </c>
      <c r="L36" s="48"/>
    </row>
    <row r="37" spans="1:12" ht="15" customHeight="1">
      <c r="A37" s="46">
        <v>33</v>
      </c>
      <c r="B37" s="23"/>
      <c r="C37" s="23"/>
      <c r="D37" s="10"/>
      <c r="E37" s="73"/>
      <c r="F37" s="73"/>
      <c r="G37" s="73"/>
      <c r="H37" s="73"/>
      <c r="I37" s="82"/>
      <c r="J37" s="69">
        <f t="shared" si="1"/>
        <v>0</v>
      </c>
      <c r="K37" s="68">
        <f t="shared" si="3"/>
        <v>0</v>
      </c>
    </row>
    <row r="38" spans="1:12" ht="15" customHeight="1">
      <c r="A38" s="46">
        <v>34</v>
      </c>
      <c r="B38" s="23"/>
      <c r="C38" s="23"/>
      <c r="D38" s="10"/>
      <c r="E38" s="73"/>
      <c r="F38" s="73"/>
      <c r="G38" s="73"/>
      <c r="H38" s="73"/>
      <c r="I38" s="82"/>
      <c r="J38" s="69">
        <f t="shared" si="1"/>
        <v>0</v>
      </c>
      <c r="K38" s="68">
        <f t="shared" si="3"/>
        <v>0</v>
      </c>
    </row>
    <row r="39" spans="1:12" ht="15" customHeight="1">
      <c r="A39" s="46">
        <v>35</v>
      </c>
      <c r="B39" s="23"/>
      <c r="C39" s="23"/>
      <c r="D39" s="10"/>
      <c r="E39" s="73"/>
      <c r="F39" s="73"/>
      <c r="G39" s="73"/>
      <c r="H39" s="73"/>
      <c r="I39" s="82"/>
      <c r="J39" s="69">
        <f t="shared" si="1"/>
        <v>0</v>
      </c>
      <c r="K39" s="68">
        <f t="shared" si="3"/>
        <v>0</v>
      </c>
    </row>
    <row r="40" spans="1:12" ht="15" customHeight="1">
      <c r="A40" s="46">
        <v>36</v>
      </c>
      <c r="B40" s="23"/>
      <c r="C40" s="23"/>
      <c r="D40" s="10"/>
      <c r="E40" s="73"/>
      <c r="F40" s="73"/>
      <c r="G40" s="73"/>
      <c r="H40" s="73"/>
      <c r="I40" s="82"/>
      <c r="J40" s="69">
        <f t="shared" si="1"/>
        <v>0</v>
      </c>
      <c r="K40" s="68">
        <f t="shared" si="3"/>
        <v>0</v>
      </c>
    </row>
    <row r="41" spans="1:12" ht="15" customHeight="1">
      <c r="A41" s="46">
        <v>37</v>
      </c>
      <c r="B41" s="29"/>
      <c r="C41" s="29"/>
      <c r="D41" s="10"/>
      <c r="E41" s="73"/>
      <c r="F41" s="73"/>
      <c r="G41" s="73"/>
      <c r="H41" s="73"/>
      <c r="I41" s="82"/>
      <c r="J41" s="69">
        <f t="shared" si="1"/>
        <v>0</v>
      </c>
      <c r="K41" s="68">
        <f t="shared" si="3"/>
        <v>0</v>
      </c>
    </row>
    <row r="42" spans="1:12" ht="15" customHeight="1">
      <c r="A42" s="46">
        <v>38</v>
      </c>
      <c r="B42" s="26"/>
      <c r="C42" s="29"/>
      <c r="D42" s="10"/>
      <c r="E42" s="73"/>
      <c r="F42" s="73"/>
      <c r="G42" s="73"/>
      <c r="H42" s="73"/>
      <c r="I42" s="82"/>
      <c r="J42" s="69">
        <f t="shared" si="1"/>
        <v>0</v>
      </c>
      <c r="K42" s="68">
        <f t="shared" si="3"/>
        <v>0</v>
      </c>
    </row>
    <row r="43" spans="1:12" ht="15" customHeight="1">
      <c r="A43" s="46">
        <v>39</v>
      </c>
      <c r="B43" s="23"/>
      <c r="C43" s="23"/>
      <c r="D43" s="10"/>
      <c r="E43" s="73"/>
      <c r="F43" s="73"/>
      <c r="G43" s="73"/>
      <c r="H43" s="73"/>
      <c r="I43" s="82"/>
      <c r="J43" s="69">
        <f t="shared" si="1"/>
        <v>0</v>
      </c>
      <c r="K43" s="68">
        <f t="shared" si="3"/>
        <v>0</v>
      </c>
    </row>
    <row r="44" spans="1:12" ht="15" customHeight="1">
      <c r="A44" s="49">
        <v>40</v>
      </c>
      <c r="B44" s="23"/>
      <c r="C44" s="26"/>
      <c r="D44" s="10"/>
      <c r="E44" s="73"/>
      <c r="F44" s="73"/>
      <c r="G44" s="73"/>
      <c r="H44" s="73"/>
      <c r="I44" s="82"/>
      <c r="J44" s="69">
        <f t="shared" ref="J44:J47" si="6">(F44+G44+H44+I44)</f>
        <v>0</v>
      </c>
      <c r="K44" s="68">
        <f t="shared" si="3"/>
        <v>0</v>
      </c>
    </row>
    <row r="45" spans="1:12" ht="15" customHeight="1">
      <c r="A45" s="46">
        <v>41</v>
      </c>
      <c r="B45" s="26"/>
      <c r="C45" s="26"/>
      <c r="D45" s="10"/>
      <c r="E45" s="73"/>
      <c r="F45" s="73"/>
      <c r="G45" s="73"/>
      <c r="H45" s="73"/>
      <c r="I45" s="82"/>
      <c r="J45" s="69">
        <f t="shared" si="6"/>
        <v>0</v>
      </c>
      <c r="K45" s="68">
        <f t="shared" si="3"/>
        <v>0</v>
      </c>
    </row>
    <row r="46" spans="1:12" ht="15" customHeight="1">
      <c r="A46" s="46">
        <v>42</v>
      </c>
      <c r="B46" s="141"/>
      <c r="C46" s="141"/>
      <c r="D46" s="10"/>
      <c r="E46" s="73"/>
      <c r="F46" s="73"/>
      <c r="G46" s="73"/>
      <c r="H46" s="73"/>
      <c r="I46" s="82"/>
      <c r="J46" s="69">
        <f t="shared" si="6"/>
        <v>0</v>
      </c>
      <c r="K46" s="68">
        <f t="shared" si="3"/>
        <v>0</v>
      </c>
    </row>
    <row r="47" spans="1:12" ht="15" customHeight="1">
      <c r="A47" s="46">
        <v>43</v>
      </c>
      <c r="B47" s="26"/>
      <c r="C47" s="26"/>
      <c r="D47" s="10"/>
      <c r="E47" s="73"/>
      <c r="F47" s="73"/>
      <c r="G47" s="73"/>
      <c r="H47" s="73"/>
      <c r="I47" s="82"/>
      <c r="J47" s="69">
        <f t="shared" si="6"/>
        <v>0</v>
      </c>
      <c r="K47" s="68">
        <f t="shared" si="3"/>
        <v>0</v>
      </c>
    </row>
    <row r="48" spans="1:12" ht="15" customHeight="1">
      <c r="A48" s="46">
        <v>44</v>
      </c>
      <c r="B48" s="29"/>
      <c r="C48" s="29"/>
      <c r="D48" s="10"/>
      <c r="E48" s="73"/>
      <c r="F48" s="73"/>
      <c r="G48" s="73"/>
      <c r="H48" s="73"/>
      <c r="I48" s="82"/>
      <c r="J48" s="69">
        <f t="shared" si="1"/>
        <v>0</v>
      </c>
      <c r="K48" s="68">
        <f t="shared" si="3"/>
        <v>0</v>
      </c>
    </row>
    <row r="49" spans="1:11" ht="15" customHeight="1">
      <c r="A49" s="46">
        <v>45</v>
      </c>
      <c r="B49" s="29"/>
      <c r="C49" s="29"/>
      <c r="D49" s="10"/>
      <c r="E49" s="73"/>
      <c r="F49" s="73"/>
      <c r="G49" s="73"/>
      <c r="H49" s="73"/>
      <c r="I49" s="73"/>
      <c r="J49" s="69">
        <f>SUM(F49:I49)</f>
        <v>0</v>
      </c>
      <c r="K49" s="68">
        <f t="shared" si="3"/>
        <v>0</v>
      </c>
    </row>
    <row r="50" spans="1:11" ht="15" customHeight="1">
      <c r="A50" s="15">
        <v>46</v>
      </c>
      <c r="B50" s="29"/>
      <c r="C50" s="29"/>
      <c r="D50" s="10"/>
      <c r="E50" s="73"/>
      <c r="F50" s="73"/>
      <c r="G50" s="73"/>
      <c r="H50" s="73"/>
      <c r="I50" s="82"/>
      <c r="J50" s="69">
        <f t="shared" ref="J50" si="7">(F50+G50+H50+I50)</f>
        <v>0</v>
      </c>
      <c r="K50" s="73">
        <f t="shared" si="3"/>
        <v>0</v>
      </c>
    </row>
    <row r="51" spans="1:11" ht="15" customHeight="1">
      <c r="A51" s="15">
        <v>47</v>
      </c>
      <c r="B51" s="23"/>
      <c r="C51" s="29"/>
      <c r="D51" s="10"/>
      <c r="E51" s="73"/>
      <c r="F51" s="73"/>
      <c r="G51" s="73"/>
      <c r="H51" s="73"/>
      <c r="I51" s="73"/>
      <c r="J51" s="69">
        <f>SUM(F51:I51)</f>
        <v>0</v>
      </c>
      <c r="K51" s="73">
        <f t="shared" si="3"/>
        <v>0</v>
      </c>
    </row>
    <row r="52" spans="1:11">
      <c r="B52" s="29"/>
    </row>
    <row r="53" spans="1:11">
      <c r="B53" s="23"/>
    </row>
  </sheetData>
  <sortState ref="B5:K49">
    <sortCondition descending="1" ref="K5:K49"/>
  </sortState>
  <mergeCells count="2">
    <mergeCell ref="A2:L2"/>
    <mergeCell ref="B3:L3"/>
  </mergeCells>
  <pageMargins left="0.19685039370078741" right="0.19685039370078741" top="0.78740157480314965" bottom="0.19685039370078741" header="0" footer="0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AE55"/>
  <sheetViews>
    <sheetView tabSelected="1" zoomScale="96" zoomScaleNormal="96" workbookViewId="0">
      <pane xSplit="23970" topLeftCell="AV1"/>
      <selection activeCell="Z9" sqref="Z9"/>
      <selection pane="topRight" activeCell="AV1" sqref="AV1"/>
    </sheetView>
  </sheetViews>
  <sheetFormatPr defaultRowHeight="12.75"/>
  <cols>
    <col min="1" max="1" width="5.140625" customWidth="1"/>
    <col min="2" max="2" width="18.7109375" customWidth="1"/>
    <col min="3" max="3" width="13.85546875" customWidth="1"/>
    <col min="4" max="28" width="4.28515625" customWidth="1"/>
    <col min="29" max="29" width="8.7109375" customWidth="1"/>
    <col min="31" max="31" width="7.85546875" customWidth="1"/>
    <col min="32" max="32" width="16.5703125" customWidth="1"/>
    <col min="33" max="33" width="17.140625" customWidth="1"/>
  </cols>
  <sheetData>
    <row r="1" spans="1:31" ht="15.75">
      <c r="A1" s="11"/>
      <c r="B1" s="14" t="s">
        <v>4</v>
      </c>
      <c r="C1" s="14" t="s">
        <v>2</v>
      </c>
      <c r="D1" s="15">
        <v>1</v>
      </c>
      <c r="E1" s="15">
        <v>2</v>
      </c>
      <c r="F1" s="15">
        <v>3</v>
      </c>
      <c r="G1" s="15">
        <v>4</v>
      </c>
      <c r="H1" s="15">
        <v>5</v>
      </c>
      <c r="I1" s="15">
        <v>6</v>
      </c>
      <c r="J1" s="15">
        <v>7</v>
      </c>
      <c r="K1" s="15">
        <v>8</v>
      </c>
      <c r="L1" s="15">
        <v>9</v>
      </c>
      <c r="M1" s="15">
        <v>10</v>
      </c>
      <c r="N1" s="15">
        <v>11</v>
      </c>
      <c r="O1" s="15">
        <v>12</v>
      </c>
      <c r="P1" s="15">
        <v>13</v>
      </c>
      <c r="Q1" s="15">
        <v>14</v>
      </c>
      <c r="R1" s="15">
        <v>15</v>
      </c>
      <c r="S1" s="15">
        <v>16</v>
      </c>
      <c r="T1" s="15">
        <v>17</v>
      </c>
      <c r="U1" s="15">
        <v>18</v>
      </c>
      <c r="V1" s="15">
        <v>19</v>
      </c>
      <c r="W1" s="15">
        <v>20</v>
      </c>
      <c r="X1" s="15">
        <v>21</v>
      </c>
      <c r="Y1" s="15">
        <v>22</v>
      </c>
      <c r="Z1" s="15">
        <v>23</v>
      </c>
      <c r="AA1" s="15">
        <v>24</v>
      </c>
      <c r="AB1" s="15">
        <v>25</v>
      </c>
      <c r="AC1" s="15" t="s">
        <v>0</v>
      </c>
      <c r="AD1" s="16" t="s">
        <v>5</v>
      </c>
      <c r="AE1" s="15" t="s">
        <v>3</v>
      </c>
    </row>
    <row r="2" spans="1:31">
      <c r="A2" s="46">
        <v>1</v>
      </c>
      <c r="B2" s="23" t="s">
        <v>28</v>
      </c>
      <c r="C2" s="45" t="s">
        <v>18</v>
      </c>
      <c r="D2" s="25">
        <v>224</v>
      </c>
      <c r="E2" s="25">
        <v>227</v>
      </c>
      <c r="F2" s="24">
        <v>243</v>
      </c>
      <c r="G2" s="24">
        <v>225</v>
      </c>
      <c r="H2" s="25">
        <v>210</v>
      </c>
      <c r="I2" s="25">
        <v>250</v>
      </c>
      <c r="J2" s="25">
        <v>245</v>
      </c>
      <c r="K2" s="25">
        <v>226</v>
      </c>
      <c r="L2" s="25">
        <v>220</v>
      </c>
      <c r="M2" s="25">
        <v>246</v>
      </c>
      <c r="N2" s="25">
        <v>214</v>
      </c>
      <c r="O2" s="25">
        <v>249</v>
      </c>
      <c r="P2" s="25">
        <v>243</v>
      </c>
      <c r="Q2" s="25">
        <v>254</v>
      </c>
      <c r="R2" s="25">
        <v>231</v>
      </c>
      <c r="S2" s="25">
        <v>254</v>
      </c>
      <c r="T2" s="25">
        <v>285</v>
      </c>
      <c r="U2" s="25">
        <v>246</v>
      </c>
      <c r="V2" s="25">
        <v>218</v>
      </c>
      <c r="W2" s="25">
        <v>280</v>
      </c>
      <c r="X2" s="25"/>
      <c r="Y2" s="25"/>
      <c r="Z2" s="25"/>
      <c r="AA2" s="25"/>
      <c r="AB2" s="25"/>
      <c r="AC2" s="10">
        <f t="shared" ref="AC2:AC49" si="0">AVERAGE(D2:AB2)</f>
        <v>239.5</v>
      </c>
      <c r="AD2" s="2">
        <f t="shared" ref="AD2:AD49" si="1">COUNT(D2:AB2)</f>
        <v>20</v>
      </c>
      <c r="AE2" s="1">
        <f t="shared" ref="AE2:AE49" si="2">MAX(D2:AB2)</f>
        <v>285</v>
      </c>
    </row>
    <row r="3" spans="1:31">
      <c r="A3" s="6">
        <v>2</v>
      </c>
      <c r="B3" s="43" t="s">
        <v>25</v>
      </c>
      <c r="C3" s="35" t="s">
        <v>18</v>
      </c>
      <c r="D3" s="24">
        <v>223</v>
      </c>
      <c r="E3" s="25">
        <v>265</v>
      </c>
      <c r="F3" s="25">
        <v>226</v>
      </c>
      <c r="G3" s="25">
        <v>250</v>
      </c>
      <c r="H3" s="25">
        <v>230</v>
      </c>
      <c r="I3" s="25">
        <v>218</v>
      </c>
      <c r="J3" s="25">
        <v>231</v>
      </c>
      <c r="K3" s="25">
        <v>230</v>
      </c>
      <c r="L3" s="25">
        <v>251</v>
      </c>
      <c r="M3" s="25">
        <v>221</v>
      </c>
      <c r="N3" s="25">
        <v>253</v>
      </c>
      <c r="O3" s="25">
        <v>267</v>
      </c>
      <c r="P3" s="25">
        <v>250</v>
      </c>
      <c r="Q3" s="25">
        <v>276</v>
      </c>
      <c r="R3" s="25">
        <v>238</v>
      </c>
      <c r="S3" s="25">
        <v>250</v>
      </c>
      <c r="T3" s="25">
        <v>217</v>
      </c>
      <c r="U3" s="25">
        <v>244</v>
      </c>
      <c r="V3" s="25">
        <v>209</v>
      </c>
      <c r="W3" s="25"/>
      <c r="X3" s="25"/>
      <c r="Y3" s="25"/>
      <c r="Z3" s="25"/>
      <c r="AA3" s="25"/>
      <c r="AB3" s="25"/>
      <c r="AC3" s="10">
        <f t="shared" si="0"/>
        <v>239.42105263157896</v>
      </c>
      <c r="AD3" s="2">
        <f t="shared" si="1"/>
        <v>19</v>
      </c>
      <c r="AE3" s="1">
        <f t="shared" si="2"/>
        <v>276</v>
      </c>
    </row>
    <row r="4" spans="1:31">
      <c r="A4" s="47">
        <v>3</v>
      </c>
      <c r="B4" s="26" t="s">
        <v>20</v>
      </c>
      <c r="C4" s="45" t="s">
        <v>18</v>
      </c>
      <c r="D4" s="24">
        <v>248</v>
      </c>
      <c r="E4" s="24">
        <v>212</v>
      </c>
      <c r="F4" s="24">
        <v>237</v>
      </c>
      <c r="G4" s="24"/>
      <c r="H4" s="24">
        <v>226</v>
      </c>
      <c r="I4" s="24">
        <v>235</v>
      </c>
      <c r="J4" s="24">
        <v>247</v>
      </c>
      <c r="K4" s="24">
        <v>218</v>
      </c>
      <c r="L4" s="24">
        <v>224</v>
      </c>
      <c r="M4" s="24">
        <v>263</v>
      </c>
      <c r="N4" s="24">
        <v>248</v>
      </c>
      <c r="O4" s="25">
        <v>243</v>
      </c>
      <c r="P4" s="25">
        <v>243</v>
      </c>
      <c r="Q4" s="25"/>
      <c r="R4" s="25">
        <v>252</v>
      </c>
      <c r="S4" s="25">
        <v>251</v>
      </c>
      <c r="T4" s="25">
        <v>244</v>
      </c>
      <c r="U4" s="25">
        <v>240</v>
      </c>
      <c r="V4" s="25">
        <v>242</v>
      </c>
      <c r="W4" s="25">
        <v>255</v>
      </c>
      <c r="X4" s="25"/>
      <c r="Y4" s="25"/>
      <c r="Z4" s="25"/>
      <c r="AA4" s="25"/>
      <c r="AB4" s="25"/>
      <c r="AC4" s="10">
        <f t="shared" si="0"/>
        <v>240.44444444444446</v>
      </c>
      <c r="AD4" s="2">
        <f t="shared" si="1"/>
        <v>18</v>
      </c>
      <c r="AE4" s="1">
        <f t="shared" si="2"/>
        <v>263</v>
      </c>
    </row>
    <row r="5" spans="1:31">
      <c r="A5" s="37">
        <v>4</v>
      </c>
      <c r="B5" s="217" t="s">
        <v>52</v>
      </c>
      <c r="C5" s="58" t="s">
        <v>18</v>
      </c>
      <c r="D5" s="24">
        <v>202</v>
      </c>
      <c r="E5" s="25">
        <v>210</v>
      </c>
      <c r="F5" s="25"/>
      <c r="G5" s="25">
        <v>204</v>
      </c>
      <c r="H5" s="25">
        <v>215</v>
      </c>
      <c r="I5" s="25"/>
      <c r="J5" s="25">
        <v>213</v>
      </c>
      <c r="K5" s="25">
        <v>209</v>
      </c>
      <c r="L5" s="25">
        <v>200</v>
      </c>
      <c r="M5" s="25"/>
      <c r="N5" s="25">
        <v>250</v>
      </c>
      <c r="O5" s="25"/>
      <c r="P5" s="25"/>
      <c r="Q5" s="25">
        <v>243</v>
      </c>
      <c r="R5" s="25"/>
      <c r="S5" s="25"/>
      <c r="T5" s="25">
        <v>239</v>
      </c>
      <c r="U5" s="25"/>
      <c r="V5" s="25"/>
      <c r="W5" s="25">
        <v>230</v>
      </c>
      <c r="X5" s="25"/>
      <c r="Y5" s="25"/>
      <c r="Z5" s="25"/>
      <c r="AA5" s="25"/>
      <c r="AB5" s="25"/>
      <c r="AC5" s="10">
        <f t="shared" si="0"/>
        <v>219.54545454545453</v>
      </c>
      <c r="AD5" s="2">
        <f t="shared" si="1"/>
        <v>11</v>
      </c>
      <c r="AE5" s="1">
        <f t="shared" si="2"/>
        <v>250</v>
      </c>
    </row>
    <row r="6" spans="1:31">
      <c r="A6" s="47">
        <v>5</v>
      </c>
      <c r="B6" s="23" t="s">
        <v>110</v>
      </c>
      <c r="C6" s="48" t="s">
        <v>18</v>
      </c>
      <c r="D6" s="27"/>
      <c r="E6" s="27"/>
      <c r="F6" s="27"/>
      <c r="G6" s="27"/>
      <c r="H6" s="24"/>
      <c r="I6" s="24"/>
      <c r="J6" s="27"/>
      <c r="K6" s="27"/>
      <c r="L6" s="27"/>
      <c r="M6" s="27"/>
      <c r="N6" s="27"/>
      <c r="O6" s="27"/>
      <c r="P6" s="27"/>
      <c r="Q6" s="27">
        <v>213</v>
      </c>
      <c r="R6" s="27">
        <v>221</v>
      </c>
      <c r="S6" s="27"/>
      <c r="T6" s="27"/>
      <c r="U6" s="27"/>
      <c r="V6" s="27"/>
      <c r="W6" s="27">
        <v>214</v>
      </c>
      <c r="X6" s="27"/>
      <c r="Y6" s="27"/>
      <c r="Z6" s="27"/>
      <c r="AA6" s="27"/>
      <c r="AB6" s="27"/>
      <c r="AC6" s="10">
        <f t="shared" si="0"/>
        <v>216</v>
      </c>
      <c r="AD6" s="2">
        <f t="shared" si="1"/>
        <v>3</v>
      </c>
      <c r="AE6" s="1">
        <f t="shared" si="2"/>
        <v>221</v>
      </c>
    </row>
    <row r="7" spans="1:31">
      <c r="A7" s="6">
        <v>6</v>
      </c>
      <c r="B7" s="23" t="s">
        <v>21</v>
      </c>
      <c r="C7" s="48" t="s">
        <v>18</v>
      </c>
      <c r="D7" s="24"/>
      <c r="E7" s="25"/>
      <c r="F7" s="25">
        <v>205</v>
      </c>
      <c r="G7" s="25">
        <v>209</v>
      </c>
      <c r="H7" s="25"/>
      <c r="I7" s="25">
        <v>184</v>
      </c>
      <c r="J7" s="25"/>
      <c r="K7" s="25"/>
      <c r="L7" s="25"/>
      <c r="M7" s="25">
        <v>219</v>
      </c>
      <c r="N7" s="25"/>
      <c r="O7" s="25"/>
      <c r="P7" s="25"/>
      <c r="Q7" s="25"/>
      <c r="R7" s="25"/>
      <c r="S7" s="25">
        <v>210</v>
      </c>
      <c r="T7" s="25"/>
      <c r="U7" s="25"/>
      <c r="V7" s="25">
        <v>192</v>
      </c>
      <c r="W7" s="25"/>
      <c r="X7" s="25"/>
      <c r="Y7" s="25"/>
      <c r="Z7" s="25"/>
      <c r="AA7" s="25"/>
      <c r="AB7" s="25"/>
      <c r="AC7" s="10">
        <f t="shared" si="0"/>
        <v>203.16666666666666</v>
      </c>
      <c r="AD7" s="2">
        <f t="shared" si="1"/>
        <v>6</v>
      </c>
      <c r="AE7" s="1">
        <f t="shared" si="2"/>
        <v>219</v>
      </c>
    </row>
    <row r="8" spans="1:31">
      <c r="A8" s="46">
        <v>7</v>
      </c>
      <c r="B8" s="43" t="s">
        <v>139</v>
      </c>
      <c r="C8" s="35" t="s">
        <v>18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  <c r="P8" s="25">
        <v>191</v>
      </c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10">
        <f t="shared" si="0"/>
        <v>191</v>
      </c>
      <c r="AD8" s="2">
        <f t="shared" si="1"/>
        <v>1</v>
      </c>
      <c r="AE8" s="1">
        <f t="shared" si="2"/>
        <v>191</v>
      </c>
    </row>
    <row r="9" spans="1:31">
      <c r="A9" s="6">
        <v>8</v>
      </c>
      <c r="B9" s="26" t="s">
        <v>137</v>
      </c>
      <c r="C9" s="48" t="s">
        <v>18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>
        <v>155</v>
      </c>
      <c r="P9" s="25"/>
      <c r="Q9" s="25"/>
      <c r="R9" s="25"/>
      <c r="S9" s="25"/>
      <c r="T9" s="25"/>
      <c r="U9" s="25">
        <v>180</v>
      </c>
      <c r="V9" s="25"/>
      <c r="W9" s="25"/>
      <c r="X9" s="25"/>
      <c r="Y9" s="25"/>
      <c r="Z9" s="25"/>
      <c r="AA9" s="25"/>
      <c r="AB9" s="25"/>
      <c r="AC9" s="10">
        <f t="shared" si="0"/>
        <v>167.5</v>
      </c>
      <c r="AD9" s="2">
        <f t="shared" si="1"/>
        <v>2</v>
      </c>
      <c r="AE9" s="1">
        <f t="shared" si="2"/>
        <v>180</v>
      </c>
    </row>
    <row r="10" spans="1:31">
      <c r="A10" s="46">
        <v>9</v>
      </c>
      <c r="B10" s="43" t="s">
        <v>43</v>
      </c>
      <c r="C10" s="35" t="s">
        <v>44</v>
      </c>
      <c r="D10" s="24">
        <v>251</v>
      </c>
      <c r="E10" s="25">
        <v>231</v>
      </c>
      <c r="F10" s="25">
        <v>258</v>
      </c>
      <c r="G10" s="25">
        <v>209</v>
      </c>
      <c r="H10" s="25">
        <v>283</v>
      </c>
      <c r="I10" s="25">
        <v>259</v>
      </c>
      <c r="J10" s="25">
        <v>244</v>
      </c>
      <c r="K10" s="25">
        <v>218</v>
      </c>
      <c r="L10" s="25">
        <v>264</v>
      </c>
      <c r="M10" s="25">
        <v>260</v>
      </c>
      <c r="N10" s="25">
        <v>265</v>
      </c>
      <c r="O10" s="25">
        <v>266</v>
      </c>
      <c r="P10" s="25">
        <v>237</v>
      </c>
      <c r="Q10" s="25">
        <v>245</v>
      </c>
      <c r="R10" s="25">
        <v>293</v>
      </c>
      <c r="S10" s="25">
        <v>243</v>
      </c>
      <c r="T10" s="25">
        <v>237</v>
      </c>
      <c r="U10" s="25">
        <v>250</v>
      </c>
      <c r="V10" s="25">
        <v>259</v>
      </c>
      <c r="W10" s="25">
        <v>229</v>
      </c>
      <c r="X10" s="25"/>
      <c r="Y10" s="25"/>
      <c r="Z10" s="25"/>
      <c r="AA10" s="25"/>
      <c r="AB10" s="25"/>
      <c r="AC10" s="10">
        <f t="shared" si="0"/>
        <v>250.05</v>
      </c>
      <c r="AD10" s="2">
        <f t="shared" si="1"/>
        <v>20</v>
      </c>
      <c r="AE10" s="1">
        <f t="shared" si="2"/>
        <v>293</v>
      </c>
    </row>
    <row r="11" spans="1:31">
      <c r="A11" s="6">
        <v>10</v>
      </c>
      <c r="B11" s="26" t="s">
        <v>45</v>
      </c>
      <c r="C11" s="45" t="s">
        <v>44</v>
      </c>
      <c r="D11" s="27">
        <v>266</v>
      </c>
      <c r="E11" s="27"/>
      <c r="F11" s="27">
        <v>186</v>
      </c>
      <c r="G11" s="27">
        <v>217</v>
      </c>
      <c r="H11" s="27">
        <v>234</v>
      </c>
      <c r="I11" s="27">
        <v>218</v>
      </c>
      <c r="J11" s="27">
        <v>216</v>
      </c>
      <c r="K11" s="27">
        <v>192</v>
      </c>
      <c r="L11" s="27">
        <v>226</v>
      </c>
      <c r="M11" s="27">
        <v>217</v>
      </c>
      <c r="N11" s="27">
        <v>224</v>
      </c>
      <c r="O11" s="27">
        <v>240</v>
      </c>
      <c r="P11" s="27">
        <v>232</v>
      </c>
      <c r="Q11" s="27">
        <v>234</v>
      </c>
      <c r="R11" s="27">
        <v>226</v>
      </c>
      <c r="S11" s="27">
        <v>201</v>
      </c>
      <c r="T11" s="27">
        <v>242</v>
      </c>
      <c r="U11" s="27">
        <v>239</v>
      </c>
      <c r="V11" s="27">
        <v>249</v>
      </c>
      <c r="W11" s="27"/>
      <c r="X11" s="27"/>
      <c r="Y11" s="27"/>
      <c r="Z11" s="27"/>
      <c r="AA11" s="27"/>
      <c r="AB11" s="27"/>
      <c r="AC11" s="10">
        <f t="shared" si="0"/>
        <v>225.5</v>
      </c>
      <c r="AD11" s="2">
        <f t="shared" si="1"/>
        <v>18</v>
      </c>
      <c r="AE11" s="1">
        <f t="shared" si="2"/>
        <v>266</v>
      </c>
    </row>
    <row r="12" spans="1:31">
      <c r="A12" s="46">
        <v>11</v>
      </c>
      <c r="B12" s="44" t="s">
        <v>46</v>
      </c>
      <c r="C12" s="34" t="s">
        <v>44</v>
      </c>
      <c r="D12" s="27">
        <v>234</v>
      </c>
      <c r="E12" s="27">
        <v>211</v>
      </c>
      <c r="F12" s="24">
        <v>215</v>
      </c>
      <c r="G12" s="24">
        <v>198</v>
      </c>
      <c r="H12" s="24">
        <v>242</v>
      </c>
      <c r="I12" s="27"/>
      <c r="J12" s="27">
        <v>208</v>
      </c>
      <c r="K12" s="27">
        <v>228</v>
      </c>
      <c r="L12" s="27">
        <v>204</v>
      </c>
      <c r="M12" s="27">
        <v>212</v>
      </c>
      <c r="N12" s="27">
        <v>200</v>
      </c>
      <c r="O12" s="27">
        <v>204</v>
      </c>
      <c r="P12" s="27">
        <v>248</v>
      </c>
      <c r="Q12" s="27">
        <v>174</v>
      </c>
      <c r="R12" s="27"/>
      <c r="S12" s="27">
        <v>257</v>
      </c>
      <c r="T12" s="27">
        <v>223</v>
      </c>
      <c r="U12" s="27">
        <v>231</v>
      </c>
      <c r="V12" s="27">
        <v>203</v>
      </c>
      <c r="W12" s="27">
        <v>211</v>
      </c>
      <c r="X12" s="27"/>
      <c r="Y12" s="27"/>
      <c r="Z12" s="27"/>
      <c r="AA12" s="27"/>
      <c r="AB12" s="27"/>
      <c r="AC12" s="10">
        <f t="shared" si="0"/>
        <v>216.83333333333334</v>
      </c>
      <c r="AD12" s="2">
        <f t="shared" si="1"/>
        <v>18</v>
      </c>
      <c r="AE12" s="1">
        <f t="shared" si="2"/>
        <v>257</v>
      </c>
    </row>
    <row r="13" spans="1:31">
      <c r="A13" s="6">
        <v>12</v>
      </c>
      <c r="B13" s="26" t="s">
        <v>48</v>
      </c>
      <c r="C13" s="45" t="s">
        <v>44</v>
      </c>
      <c r="D13" s="27">
        <v>202</v>
      </c>
      <c r="E13" s="27"/>
      <c r="F13" s="27">
        <v>227</v>
      </c>
      <c r="G13" s="27">
        <v>215</v>
      </c>
      <c r="H13" s="27">
        <v>216</v>
      </c>
      <c r="I13" s="27">
        <v>235</v>
      </c>
      <c r="J13" s="27">
        <v>228</v>
      </c>
      <c r="K13" s="27">
        <v>204</v>
      </c>
      <c r="L13" s="27">
        <v>175</v>
      </c>
      <c r="M13" s="27">
        <v>238</v>
      </c>
      <c r="N13" s="27">
        <v>217</v>
      </c>
      <c r="O13" s="27">
        <v>220</v>
      </c>
      <c r="P13" s="27">
        <v>216</v>
      </c>
      <c r="Q13" s="27">
        <v>210</v>
      </c>
      <c r="R13" s="27">
        <v>236</v>
      </c>
      <c r="S13" s="27">
        <v>225</v>
      </c>
      <c r="T13" s="27">
        <v>232</v>
      </c>
      <c r="U13" s="27">
        <v>217</v>
      </c>
      <c r="V13" s="27">
        <v>191</v>
      </c>
      <c r="W13" s="27">
        <v>218</v>
      </c>
      <c r="X13" s="27"/>
      <c r="Y13" s="27"/>
      <c r="Z13" s="27"/>
      <c r="AA13" s="27"/>
      <c r="AB13" s="27"/>
      <c r="AC13" s="10">
        <f t="shared" si="0"/>
        <v>216.94736842105263</v>
      </c>
      <c r="AD13" s="2">
        <f t="shared" si="1"/>
        <v>19</v>
      </c>
      <c r="AE13" s="1">
        <f t="shared" si="2"/>
        <v>238</v>
      </c>
    </row>
    <row r="14" spans="1:31">
      <c r="A14" s="46">
        <v>13</v>
      </c>
      <c r="B14" s="44" t="s">
        <v>47</v>
      </c>
      <c r="C14" s="34" t="s">
        <v>44</v>
      </c>
      <c r="D14" s="27"/>
      <c r="E14" s="27">
        <v>217</v>
      </c>
      <c r="F14" s="27"/>
      <c r="G14" s="27"/>
      <c r="H14" s="27"/>
      <c r="I14" s="27">
        <v>197</v>
      </c>
      <c r="J14" s="27"/>
      <c r="K14" s="27"/>
      <c r="L14" s="27"/>
      <c r="M14" s="27"/>
      <c r="N14" s="63"/>
      <c r="O14" s="27"/>
      <c r="P14" s="27"/>
      <c r="Q14" s="27"/>
      <c r="R14" s="27">
        <v>194</v>
      </c>
      <c r="S14" s="27"/>
      <c r="T14" s="27"/>
      <c r="U14" s="27"/>
      <c r="V14" s="27"/>
      <c r="W14" s="27">
        <v>200</v>
      </c>
      <c r="X14" s="27"/>
      <c r="Y14" s="27"/>
      <c r="Z14" s="27"/>
      <c r="AA14" s="27"/>
      <c r="AB14" s="27"/>
      <c r="AC14" s="10">
        <f t="shared" si="0"/>
        <v>202</v>
      </c>
      <c r="AD14" s="2">
        <f t="shared" si="1"/>
        <v>4</v>
      </c>
      <c r="AE14" s="1">
        <f t="shared" si="2"/>
        <v>217</v>
      </c>
    </row>
    <row r="15" spans="1:31">
      <c r="A15" s="6">
        <v>14</v>
      </c>
      <c r="B15" s="23" t="s">
        <v>65</v>
      </c>
      <c r="C15" s="48" t="s">
        <v>19</v>
      </c>
      <c r="D15" s="24">
        <v>240</v>
      </c>
      <c r="E15" s="24">
        <v>216</v>
      </c>
      <c r="F15" s="24">
        <v>190</v>
      </c>
      <c r="G15" s="24">
        <v>235</v>
      </c>
      <c r="H15" s="24">
        <v>219</v>
      </c>
      <c r="I15" s="24">
        <v>258</v>
      </c>
      <c r="J15" s="24">
        <v>282</v>
      </c>
      <c r="K15" s="24">
        <v>248</v>
      </c>
      <c r="L15" s="24">
        <v>249</v>
      </c>
      <c r="M15" s="24">
        <v>260</v>
      </c>
      <c r="N15" s="24">
        <v>259</v>
      </c>
      <c r="O15" s="25">
        <v>261</v>
      </c>
      <c r="P15" s="25">
        <v>266</v>
      </c>
      <c r="Q15" s="25">
        <v>251</v>
      </c>
      <c r="R15" s="25">
        <v>267</v>
      </c>
      <c r="S15" s="25">
        <v>284</v>
      </c>
      <c r="T15" s="25">
        <v>280</v>
      </c>
      <c r="U15" s="25">
        <v>224</v>
      </c>
      <c r="V15" s="25">
        <v>255</v>
      </c>
      <c r="W15" s="25">
        <v>264</v>
      </c>
      <c r="X15" s="25"/>
      <c r="Y15" s="25"/>
      <c r="Z15" s="25"/>
      <c r="AA15" s="25"/>
      <c r="AB15" s="25"/>
      <c r="AC15" s="10">
        <f t="shared" si="0"/>
        <v>250.4</v>
      </c>
      <c r="AD15" s="2">
        <f t="shared" si="1"/>
        <v>20</v>
      </c>
      <c r="AE15" s="1">
        <f t="shared" si="2"/>
        <v>284</v>
      </c>
    </row>
    <row r="16" spans="1:31">
      <c r="A16" s="46">
        <v>15</v>
      </c>
      <c r="B16" s="217" t="s">
        <v>51</v>
      </c>
      <c r="C16" s="58" t="s">
        <v>19</v>
      </c>
      <c r="D16" s="29">
        <v>251</v>
      </c>
      <c r="E16" s="29">
        <v>225</v>
      </c>
      <c r="F16" s="29">
        <v>225</v>
      </c>
      <c r="G16" s="29">
        <v>215</v>
      </c>
      <c r="H16" s="29">
        <v>243</v>
      </c>
      <c r="I16" s="29">
        <v>211</v>
      </c>
      <c r="J16" s="29">
        <v>197</v>
      </c>
      <c r="K16" s="29">
        <v>220</v>
      </c>
      <c r="L16" s="29">
        <v>209</v>
      </c>
      <c r="M16" s="29">
        <v>216</v>
      </c>
      <c r="N16" s="29">
        <v>202</v>
      </c>
      <c r="O16" s="29">
        <v>222</v>
      </c>
      <c r="P16" s="29">
        <v>207</v>
      </c>
      <c r="Q16" s="29">
        <v>225</v>
      </c>
      <c r="R16" s="29">
        <v>275</v>
      </c>
      <c r="S16" s="29">
        <v>242</v>
      </c>
      <c r="T16" s="29">
        <v>237</v>
      </c>
      <c r="U16" s="29">
        <v>265</v>
      </c>
      <c r="V16" s="29">
        <v>224</v>
      </c>
      <c r="W16" s="29">
        <v>208</v>
      </c>
      <c r="X16" s="29"/>
      <c r="Y16" s="29"/>
      <c r="Z16" s="29"/>
      <c r="AA16" s="29"/>
      <c r="AB16" s="29"/>
      <c r="AC16" s="10">
        <f t="shared" si="0"/>
        <v>225.95</v>
      </c>
      <c r="AD16" s="2">
        <f t="shared" si="1"/>
        <v>20</v>
      </c>
      <c r="AE16" s="1">
        <f t="shared" si="2"/>
        <v>275</v>
      </c>
    </row>
    <row r="17" spans="1:31">
      <c r="A17" s="6">
        <v>16</v>
      </c>
      <c r="B17" s="23" t="s">
        <v>22</v>
      </c>
      <c r="C17" s="48" t="s">
        <v>19</v>
      </c>
      <c r="D17" s="27">
        <v>255</v>
      </c>
      <c r="E17" s="27">
        <v>246</v>
      </c>
      <c r="F17" s="27">
        <v>235</v>
      </c>
      <c r="G17" s="27">
        <v>237</v>
      </c>
      <c r="H17" s="24"/>
      <c r="I17" s="24">
        <v>255</v>
      </c>
      <c r="J17" s="27">
        <v>250</v>
      </c>
      <c r="K17" s="27">
        <v>243</v>
      </c>
      <c r="L17" s="27">
        <v>221</v>
      </c>
      <c r="M17" s="27"/>
      <c r="N17" s="27">
        <v>266</v>
      </c>
      <c r="O17" s="27">
        <v>218</v>
      </c>
      <c r="P17" s="27">
        <v>235</v>
      </c>
      <c r="Q17" s="27">
        <v>256</v>
      </c>
      <c r="R17" s="27"/>
      <c r="S17" s="27">
        <v>258</v>
      </c>
      <c r="T17" s="27">
        <v>220</v>
      </c>
      <c r="U17" s="27">
        <v>229</v>
      </c>
      <c r="V17" s="27">
        <v>249</v>
      </c>
      <c r="W17" s="27"/>
      <c r="X17" s="27"/>
      <c r="Y17" s="27"/>
      <c r="Z17" s="27"/>
      <c r="AA17" s="27"/>
      <c r="AB17" s="27"/>
      <c r="AC17" s="10">
        <f t="shared" si="0"/>
        <v>242.0625</v>
      </c>
      <c r="AD17" s="2">
        <f t="shared" si="1"/>
        <v>16</v>
      </c>
      <c r="AE17" s="1">
        <f t="shared" si="2"/>
        <v>266</v>
      </c>
    </row>
    <row r="18" spans="1:31">
      <c r="A18" s="46">
        <v>17</v>
      </c>
      <c r="B18" s="44" t="s">
        <v>63</v>
      </c>
      <c r="C18" s="34" t="s">
        <v>19</v>
      </c>
      <c r="D18" s="24">
        <v>217</v>
      </c>
      <c r="E18" s="24">
        <v>211</v>
      </c>
      <c r="F18" s="24">
        <v>216</v>
      </c>
      <c r="G18" s="24">
        <v>201</v>
      </c>
      <c r="H18" s="24">
        <v>236</v>
      </c>
      <c r="I18" s="24"/>
      <c r="J18" s="24">
        <v>205</v>
      </c>
      <c r="K18" s="24">
        <v>217</v>
      </c>
      <c r="L18" s="24">
        <v>232</v>
      </c>
      <c r="M18" s="24">
        <v>243</v>
      </c>
      <c r="N18" s="24">
        <v>229</v>
      </c>
      <c r="O18" s="25">
        <v>213</v>
      </c>
      <c r="P18" s="25">
        <v>231</v>
      </c>
      <c r="Q18" s="25">
        <v>251</v>
      </c>
      <c r="R18" s="25">
        <v>238</v>
      </c>
      <c r="S18" s="25">
        <v>226</v>
      </c>
      <c r="T18" s="25">
        <v>203</v>
      </c>
      <c r="U18" s="25">
        <v>194</v>
      </c>
      <c r="V18" s="25">
        <v>230</v>
      </c>
      <c r="W18" s="25">
        <v>191</v>
      </c>
      <c r="X18" s="25"/>
      <c r="Y18" s="25"/>
      <c r="Z18" s="25"/>
      <c r="AA18" s="25"/>
      <c r="AB18" s="25"/>
      <c r="AC18" s="10">
        <f t="shared" si="0"/>
        <v>220.21052631578948</v>
      </c>
      <c r="AD18" s="2">
        <f t="shared" si="1"/>
        <v>19</v>
      </c>
      <c r="AE18" s="1">
        <f t="shared" si="2"/>
        <v>251</v>
      </c>
    </row>
    <row r="19" spans="1:31">
      <c r="A19" s="6">
        <v>18</v>
      </c>
      <c r="B19" s="23" t="s">
        <v>26</v>
      </c>
      <c r="C19" s="48" t="s">
        <v>19</v>
      </c>
      <c r="D19" s="24"/>
      <c r="E19" s="24"/>
      <c r="F19" s="24"/>
      <c r="G19" s="24"/>
      <c r="H19" s="24">
        <v>213</v>
      </c>
      <c r="I19" s="24">
        <v>207</v>
      </c>
      <c r="J19" s="24"/>
      <c r="K19" s="24"/>
      <c r="L19" s="24"/>
      <c r="M19" s="24">
        <v>226</v>
      </c>
      <c r="N19" s="24"/>
      <c r="O19" s="25"/>
      <c r="P19" s="25"/>
      <c r="Q19" s="25"/>
      <c r="R19" s="25">
        <v>221</v>
      </c>
      <c r="S19" s="25"/>
      <c r="T19" s="25"/>
      <c r="U19" s="25"/>
      <c r="V19" s="25"/>
      <c r="W19" s="25">
        <v>194</v>
      </c>
      <c r="X19" s="25"/>
      <c r="Y19" s="25"/>
      <c r="Z19" s="25"/>
      <c r="AA19" s="25"/>
      <c r="AB19" s="25"/>
      <c r="AC19" s="10">
        <f t="shared" si="0"/>
        <v>212.2</v>
      </c>
      <c r="AD19" s="2">
        <f t="shared" si="1"/>
        <v>5</v>
      </c>
      <c r="AE19" s="1">
        <f t="shared" si="2"/>
        <v>226</v>
      </c>
    </row>
    <row r="20" spans="1:31">
      <c r="A20" s="46">
        <v>19</v>
      </c>
      <c r="B20" s="26" t="s">
        <v>31</v>
      </c>
      <c r="C20" s="45" t="s">
        <v>29</v>
      </c>
      <c r="D20" s="29">
        <v>260</v>
      </c>
      <c r="E20" s="29">
        <v>250</v>
      </c>
      <c r="F20" s="29">
        <v>238</v>
      </c>
      <c r="G20" s="29">
        <v>259</v>
      </c>
      <c r="H20" s="29">
        <v>264</v>
      </c>
      <c r="I20" s="29"/>
      <c r="J20" s="29">
        <v>225</v>
      </c>
      <c r="K20" s="29">
        <v>223</v>
      </c>
      <c r="L20" s="29">
        <v>238</v>
      </c>
      <c r="M20" s="29">
        <v>233</v>
      </c>
      <c r="N20" s="29">
        <v>244</v>
      </c>
      <c r="O20" s="29"/>
      <c r="P20" s="29">
        <v>280</v>
      </c>
      <c r="Q20" s="29">
        <v>247</v>
      </c>
      <c r="R20" s="29">
        <v>258</v>
      </c>
      <c r="S20" s="29">
        <v>241</v>
      </c>
      <c r="T20" s="29"/>
      <c r="U20" s="29"/>
      <c r="V20" s="29">
        <v>271</v>
      </c>
      <c r="W20" s="29">
        <v>237</v>
      </c>
      <c r="X20" s="29"/>
      <c r="Y20" s="29"/>
      <c r="Z20" s="29"/>
      <c r="AA20" s="29"/>
      <c r="AB20" s="29"/>
      <c r="AC20" s="10">
        <f t="shared" si="0"/>
        <v>248</v>
      </c>
      <c r="AD20" s="2">
        <f t="shared" si="1"/>
        <v>16</v>
      </c>
      <c r="AE20" s="1">
        <f t="shared" si="2"/>
        <v>280</v>
      </c>
    </row>
    <row r="21" spans="1:31">
      <c r="A21" s="6">
        <v>20</v>
      </c>
      <c r="B21" s="44" t="s">
        <v>61</v>
      </c>
      <c r="C21" s="34" t="s">
        <v>29</v>
      </c>
      <c r="D21" s="29">
        <v>235</v>
      </c>
      <c r="E21" s="29">
        <v>196</v>
      </c>
      <c r="F21" s="29">
        <v>217</v>
      </c>
      <c r="G21" s="29">
        <v>230</v>
      </c>
      <c r="H21" s="29">
        <v>252</v>
      </c>
      <c r="I21" s="29"/>
      <c r="J21" s="29"/>
      <c r="K21" s="29">
        <v>228</v>
      </c>
      <c r="L21" s="29"/>
      <c r="M21" s="29">
        <v>215</v>
      </c>
      <c r="N21" s="29">
        <v>232</v>
      </c>
      <c r="O21" s="29">
        <v>216</v>
      </c>
      <c r="P21" s="27"/>
      <c r="Q21" s="27"/>
      <c r="R21" s="27"/>
      <c r="S21" s="27"/>
      <c r="T21" s="27">
        <v>204</v>
      </c>
      <c r="U21" s="27"/>
      <c r="V21" s="27">
        <v>263</v>
      </c>
      <c r="W21" s="27"/>
      <c r="X21" s="27"/>
      <c r="Y21" s="27"/>
      <c r="Z21" s="27"/>
      <c r="AA21" s="27"/>
      <c r="AB21" s="27"/>
      <c r="AC21" s="10">
        <f t="shared" si="0"/>
        <v>226.18181818181819</v>
      </c>
      <c r="AD21" s="2">
        <f t="shared" si="1"/>
        <v>11</v>
      </c>
      <c r="AE21" s="1">
        <f t="shared" si="2"/>
        <v>263</v>
      </c>
    </row>
    <row r="22" spans="1:31">
      <c r="A22" s="46">
        <v>21</v>
      </c>
      <c r="B22" s="23" t="s">
        <v>30</v>
      </c>
      <c r="C22" s="45" t="s">
        <v>29</v>
      </c>
      <c r="D22" s="24">
        <v>193</v>
      </c>
      <c r="E22" s="24">
        <v>214</v>
      </c>
      <c r="F22" s="24">
        <v>246</v>
      </c>
      <c r="G22" s="24">
        <v>234</v>
      </c>
      <c r="H22" s="24">
        <v>226</v>
      </c>
      <c r="I22" s="24"/>
      <c r="J22" s="24">
        <v>234</v>
      </c>
      <c r="K22" s="24">
        <v>239</v>
      </c>
      <c r="L22" s="24">
        <v>203</v>
      </c>
      <c r="M22" s="24">
        <v>221</v>
      </c>
      <c r="N22" s="24">
        <v>222</v>
      </c>
      <c r="O22" s="25">
        <v>246</v>
      </c>
      <c r="P22" s="25">
        <v>234</v>
      </c>
      <c r="Q22" s="25">
        <v>251</v>
      </c>
      <c r="R22" s="25">
        <v>234</v>
      </c>
      <c r="S22" s="25">
        <v>249</v>
      </c>
      <c r="T22" s="25"/>
      <c r="U22" s="25"/>
      <c r="V22" s="25">
        <v>227</v>
      </c>
      <c r="W22" s="25"/>
      <c r="X22" s="25"/>
      <c r="Y22" s="25"/>
      <c r="Z22" s="25"/>
      <c r="AA22" s="25"/>
      <c r="AB22" s="25"/>
      <c r="AC22" s="10">
        <f t="shared" si="0"/>
        <v>229.5625</v>
      </c>
      <c r="AD22" s="2">
        <f t="shared" si="1"/>
        <v>16</v>
      </c>
      <c r="AE22" s="1">
        <f t="shared" si="2"/>
        <v>251</v>
      </c>
    </row>
    <row r="23" spans="1:31">
      <c r="A23" s="6">
        <v>22</v>
      </c>
      <c r="B23" s="43" t="s">
        <v>41</v>
      </c>
      <c r="C23" s="35" t="s">
        <v>29</v>
      </c>
      <c r="D23" s="24">
        <v>175</v>
      </c>
      <c r="E23" s="25"/>
      <c r="F23" s="25"/>
      <c r="G23" s="25">
        <v>184</v>
      </c>
      <c r="H23" s="25"/>
      <c r="I23" s="25">
        <v>188</v>
      </c>
      <c r="J23" s="25"/>
      <c r="K23" s="25"/>
      <c r="L23" s="25"/>
      <c r="M23" s="25">
        <v>155</v>
      </c>
      <c r="N23" s="25"/>
      <c r="O23" s="25">
        <v>226</v>
      </c>
      <c r="P23" s="25">
        <v>194</v>
      </c>
      <c r="Q23" s="25">
        <v>199</v>
      </c>
      <c r="R23" s="25">
        <v>185</v>
      </c>
      <c r="S23" s="25">
        <v>237</v>
      </c>
      <c r="T23" s="25">
        <v>192</v>
      </c>
      <c r="U23" s="25"/>
      <c r="V23" s="25">
        <v>246</v>
      </c>
      <c r="W23" s="25"/>
      <c r="X23" s="25"/>
      <c r="Y23" s="25"/>
      <c r="Z23" s="25"/>
      <c r="AA23" s="25"/>
      <c r="AB23" s="25"/>
      <c r="AC23" s="10">
        <f t="shared" si="0"/>
        <v>198.27272727272728</v>
      </c>
      <c r="AD23" s="2">
        <f t="shared" si="1"/>
        <v>11</v>
      </c>
      <c r="AE23" s="1">
        <f t="shared" si="2"/>
        <v>246</v>
      </c>
    </row>
    <row r="24" spans="1:31">
      <c r="A24" s="46">
        <v>23</v>
      </c>
      <c r="B24" s="26" t="s">
        <v>53</v>
      </c>
      <c r="C24" s="50" t="s">
        <v>29</v>
      </c>
      <c r="D24" s="27"/>
      <c r="E24" s="27"/>
      <c r="F24" s="27"/>
      <c r="G24" s="27"/>
      <c r="H24" s="27"/>
      <c r="I24" s="27">
        <v>193</v>
      </c>
      <c r="J24" s="27">
        <v>231</v>
      </c>
      <c r="K24" s="27">
        <v>205</v>
      </c>
      <c r="L24" s="27">
        <v>206</v>
      </c>
      <c r="M24" s="27"/>
      <c r="N24" s="27">
        <v>239</v>
      </c>
      <c r="O24" s="27"/>
      <c r="P24" s="27"/>
      <c r="Q24" s="27">
        <v>211</v>
      </c>
      <c r="R24" s="27"/>
      <c r="S24" s="27">
        <v>237</v>
      </c>
      <c r="T24" s="27">
        <v>203</v>
      </c>
      <c r="U24" s="27">
        <v>195</v>
      </c>
      <c r="V24" s="27"/>
      <c r="W24" s="27"/>
      <c r="X24" s="27"/>
      <c r="Y24" s="27"/>
      <c r="Z24" s="27"/>
      <c r="AA24" s="27"/>
      <c r="AB24" s="27"/>
      <c r="AC24" s="10">
        <f t="shared" si="0"/>
        <v>213.33333333333334</v>
      </c>
      <c r="AD24" s="2">
        <f t="shared" si="1"/>
        <v>9</v>
      </c>
      <c r="AE24" s="1">
        <f t="shared" si="2"/>
        <v>239</v>
      </c>
    </row>
    <row r="25" spans="1:31">
      <c r="A25" s="6">
        <v>24</v>
      </c>
      <c r="B25" s="26" t="s">
        <v>37</v>
      </c>
      <c r="C25" s="45" t="s">
        <v>29</v>
      </c>
      <c r="D25" s="24"/>
      <c r="E25" s="25">
        <v>185</v>
      </c>
      <c r="F25" s="25">
        <v>199</v>
      </c>
      <c r="G25" s="25"/>
      <c r="H25" s="25">
        <v>205</v>
      </c>
      <c r="I25" s="25">
        <v>199</v>
      </c>
      <c r="J25" s="25"/>
      <c r="K25" s="25"/>
      <c r="L25" s="25">
        <v>208</v>
      </c>
      <c r="M25" s="25"/>
      <c r="N25" s="25"/>
      <c r="O25" s="25">
        <v>205</v>
      </c>
      <c r="P25" s="25"/>
      <c r="Q25" s="25"/>
      <c r="R25" s="25">
        <v>198</v>
      </c>
      <c r="S25" s="25"/>
      <c r="T25" s="25"/>
      <c r="U25" s="25">
        <v>189</v>
      </c>
      <c r="V25" s="25"/>
      <c r="W25" s="25">
        <v>223</v>
      </c>
      <c r="X25" s="25"/>
      <c r="Y25" s="25"/>
      <c r="Z25" s="25"/>
      <c r="AA25" s="25"/>
      <c r="AB25" s="25"/>
      <c r="AC25" s="10">
        <f t="shared" si="0"/>
        <v>201.22222222222223</v>
      </c>
      <c r="AD25" s="2">
        <f t="shared" si="1"/>
        <v>9</v>
      </c>
      <c r="AE25" s="1">
        <f t="shared" si="2"/>
        <v>223</v>
      </c>
    </row>
    <row r="26" spans="1:31">
      <c r="A26" s="46">
        <v>25</v>
      </c>
      <c r="B26" s="23" t="s">
        <v>62</v>
      </c>
      <c r="C26" s="48" t="s">
        <v>29</v>
      </c>
      <c r="D26" s="24"/>
      <c r="E26" s="24"/>
      <c r="F26" s="24"/>
      <c r="G26" s="24"/>
      <c r="H26" s="24"/>
      <c r="I26" s="24">
        <v>185</v>
      </c>
      <c r="J26" s="24"/>
      <c r="K26" s="24"/>
      <c r="L26" s="24"/>
      <c r="M26" s="24"/>
      <c r="N26" s="24"/>
      <c r="O26" s="25"/>
      <c r="P26" s="25">
        <v>175</v>
      </c>
      <c r="Q26" s="25"/>
      <c r="R26" s="25"/>
      <c r="S26" s="25"/>
      <c r="T26" s="25">
        <v>208</v>
      </c>
      <c r="U26" s="25">
        <v>212</v>
      </c>
      <c r="V26" s="25"/>
      <c r="W26" s="25">
        <v>219</v>
      </c>
      <c r="X26" s="25"/>
      <c r="Y26" s="25"/>
      <c r="Z26" s="25"/>
      <c r="AA26" s="25"/>
      <c r="AB26" s="25"/>
      <c r="AC26" s="10">
        <f t="shared" si="0"/>
        <v>199.8</v>
      </c>
      <c r="AD26" s="2">
        <f t="shared" si="1"/>
        <v>5</v>
      </c>
      <c r="AE26" s="1">
        <f t="shared" si="2"/>
        <v>219</v>
      </c>
    </row>
    <row r="27" spans="1:31">
      <c r="A27" s="6">
        <v>26</v>
      </c>
      <c r="B27" s="43" t="s">
        <v>64</v>
      </c>
      <c r="C27" s="35" t="s">
        <v>29</v>
      </c>
      <c r="D27" s="24"/>
      <c r="E27" s="24"/>
      <c r="F27" s="24"/>
      <c r="G27" s="27"/>
      <c r="H27" s="27"/>
      <c r="I27" s="27"/>
      <c r="J27" s="27">
        <v>187</v>
      </c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>
        <v>188</v>
      </c>
      <c r="V27" s="27"/>
      <c r="W27" s="27">
        <v>180</v>
      </c>
      <c r="X27" s="27"/>
      <c r="Y27" s="27"/>
      <c r="Z27" s="27"/>
      <c r="AA27" s="27"/>
      <c r="AB27" s="27"/>
      <c r="AC27" s="10">
        <f t="shared" si="0"/>
        <v>185</v>
      </c>
      <c r="AD27" s="2">
        <f t="shared" si="1"/>
        <v>3</v>
      </c>
      <c r="AE27" s="1">
        <f t="shared" si="2"/>
        <v>188</v>
      </c>
    </row>
    <row r="28" spans="1:31">
      <c r="A28" s="46">
        <v>27</v>
      </c>
      <c r="B28" s="23" t="s">
        <v>38</v>
      </c>
      <c r="C28" s="48" t="s">
        <v>39</v>
      </c>
      <c r="D28" s="24">
        <v>182</v>
      </c>
      <c r="E28" s="24">
        <v>217</v>
      </c>
      <c r="F28" s="24">
        <v>208</v>
      </c>
      <c r="G28" s="24"/>
      <c r="H28" s="24"/>
      <c r="I28" s="24"/>
      <c r="J28" s="24">
        <v>203</v>
      </c>
      <c r="K28" s="24">
        <v>156</v>
      </c>
      <c r="L28" s="24">
        <v>200</v>
      </c>
      <c r="M28" s="24">
        <v>225</v>
      </c>
      <c r="N28" s="25">
        <v>176</v>
      </c>
      <c r="O28" s="25"/>
      <c r="P28" s="25">
        <v>240</v>
      </c>
      <c r="Q28" s="25">
        <v>192</v>
      </c>
      <c r="R28" s="25">
        <v>215</v>
      </c>
      <c r="S28" s="25"/>
      <c r="T28" s="25"/>
      <c r="U28" s="25">
        <v>198</v>
      </c>
      <c r="V28" s="25">
        <v>199</v>
      </c>
      <c r="W28" s="25"/>
      <c r="X28" s="25"/>
      <c r="Y28" s="25"/>
      <c r="Z28" s="25"/>
      <c r="AA28" s="25"/>
      <c r="AB28" s="25"/>
      <c r="AC28" s="10">
        <f t="shared" si="0"/>
        <v>200.84615384615384</v>
      </c>
      <c r="AD28" s="2">
        <f t="shared" si="1"/>
        <v>13</v>
      </c>
      <c r="AE28" s="1">
        <f t="shared" si="2"/>
        <v>240</v>
      </c>
    </row>
    <row r="29" spans="1:31">
      <c r="A29" s="6">
        <v>28</v>
      </c>
      <c r="B29" s="44" t="s">
        <v>96</v>
      </c>
      <c r="C29" s="34" t="s">
        <v>39</v>
      </c>
      <c r="D29" s="27">
        <v>191</v>
      </c>
      <c r="E29" s="27"/>
      <c r="F29" s="24">
        <v>209</v>
      </c>
      <c r="G29" s="24"/>
      <c r="H29" s="27">
        <v>197</v>
      </c>
      <c r="I29" s="27"/>
      <c r="J29" s="27">
        <v>183</v>
      </c>
      <c r="K29" s="27"/>
      <c r="L29" s="27">
        <v>195</v>
      </c>
      <c r="M29" s="27">
        <v>222</v>
      </c>
      <c r="N29" s="27">
        <v>181</v>
      </c>
      <c r="O29" s="27">
        <v>208</v>
      </c>
      <c r="P29" s="27">
        <v>211</v>
      </c>
      <c r="Q29" s="27">
        <v>174</v>
      </c>
      <c r="R29" s="27">
        <v>190</v>
      </c>
      <c r="S29" s="27"/>
      <c r="T29" s="27">
        <v>220</v>
      </c>
      <c r="U29" s="27">
        <v>185</v>
      </c>
      <c r="V29" s="27">
        <v>213</v>
      </c>
      <c r="W29" s="27">
        <v>204</v>
      </c>
      <c r="X29" s="27"/>
      <c r="Y29" s="27"/>
      <c r="Z29" s="27"/>
      <c r="AA29" s="27"/>
      <c r="AB29" s="27"/>
      <c r="AC29" s="10">
        <f t="shared" si="0"/>
        <v>198.86666666666667</v>
      </c>
      <c r="AD29" s="2">
        <f t="shared" si="1"/>
        <v>15</v>
      </c>
      <c r="AE29" s="1">
        <f t="shared" si="2"/>
        <v>222</v>
      </c>
    </row>
    <row r="30" spans="1:31">
      <c r="A30" s="46">
        <v>29</v>
      </c>
      <c r="B30" s="26" t="s">
        <v>40</v>
      </c>
      <c r="C30" s="48" t="s">
        <v>39</v>
      </c>
      <c r="D30" s="27"/>
      <c r="E30" s="27">
        <v>202</v>
      </c>
      <c r="F30" s="27">
        <v>215</v>
      </c>
      <c r="G30" s="27"/>
      <c r="H30" s="27"/>
      <c r="I30" s="27"/>
      <c r="J30" s="27"/>
      <c r="K30" s="24">
        <v>196</v>
      </c>
      <c r="L30" s="24"/>
      <c r="M30" s="27"/>
      <c r="N30" s="27">
        <v>201</v>
      </c>
      <c r="O30" s="27">
        <v>212</v>
      </c>
      <c r="P30" s="27">
        <v>199</v>
      </c>
      <c r="Q30" s="27"/>
      <c r="R30" s="27"/>
      <c r="S30" s="27"/>
      <c r="T30" s="27"/>
      <c r="U30" s="27">
        <v>194</v>
      </c>
      <c r="V30" s="27"/>
      <c r="W30" s="27"/>
      <c r="X30" s="27"/>
      <c r="Y30" s="27"/>
      <c r="Z30" s="27"/>
      <c r="AA30" s="27"/>
      <c r="AB30" s="27"/>
      <c r="AC30" s="10">
        <f t="shared" si="0"/>
        <v>202.71428571428572</v>
      </c>
      <c r="AD30" s="2">
        <f t="shared" si="1"/>
        <v>7</v>
      </c>
      <c r="AE30" s="1">
        <f t="shared" si="2"/>
        <v>215</v>
      </c>
    </row>
    <row r="31" spans="1:31">
      <c r="A31" s="76">
        <v>30</v>
      </c>
      <c r="B31" s="23" t="s">
        <v>42</v>
      </c>
      <c r="C31" s="23" t="s">
        <v>39</v>
      </c>
      <c r="D31" s="24"/>
      <c r="E31" s="24"/>
      <c r="F31" s="24"/>
      <c r="G31" s="24"/>
      <c r="H31" s="24">
        <v>212</v>
      </c>
      <c r="I31" s="24"/>
      <c r="J31" s="24"/>
      <c r="K31" s="24"/>
      <c r="L31" s="24"/>
      <c r="M31" s="24">
        <v>176</v>
      </c>
      <c r="N31" s="25"/>
      <c r="O31" s="25"/>
      <c r="P31" s="25"/>
      <c r="Q31" s="25">
        <v>203</v>
      </c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10">
        <f t="shared" si="0"/>
        <v>197</v>
      </c>
      <c r="AD31" s="2">
        <f t="shared" si="1"/>
        <v>3</v>
      </c>
      <c r="AE31" s="1">
        <f t="shared" si="2"/>
        <v>212</v>
      </c>
    </row>
    <row r="32" spans="1:31">
      <c r="A32" s="76">
        <v>31</v>
      </c>
      <c r="B32" s="26" t="s">
        <v>54</v>
      </c>
      <c r="C32" s="29" t="s">
        <v>39</v>
      </c>
      <c r="D32" s="27">
        <v>176</v>
      </c>
      <c r="E32" s="27">
        <v>182</v>
      </c>
      <c r="F32" s="27"/>
      <c r="G32" s="27">
        <v>183</v>
      </c>
      <c r="H32" s="27"/>
      <c r="I32" s="27">
        <v>181</v>
      </c>
      <c r="J32" s="27"/>
      <c r="K32" s="27">
        <v>176</v>
      </c>
      <c r="L32" s="27">
        <v>163</v>
      </c>
      <c r="M32" s="27"/>
      <c r="N32" s="27"/>
      <c r="O32" s="27"/>
      <c r="P32" s="27"/>
      <c r="Q32" s="27"/>
      <c r="R32" s="27">
        <v>182</v>
      </c>
      <c r="S32" s="27">
        <v>192</v>
      </c>
      <c r="T32" s="27">
        <v>188</v>
      </c>
      <c r="U32" s="27"/>
      <c r="V32" s="27">
        <v>209</v>
      </c>
      <c r="W32" s="27">
        <v>170</v>
      </c>
      <c r="X32" s="27"/>
      <c r="Y32" s="27"/>
      <c r="Z32" s="27"/>
      <c r="AA32" s="27"/>
      <c r="AB32" s="27"/>
      <c r="AC32" s="10">
        <f t="shared" si="0"/>
        <v>182</v>
      </c>
      <c r="AD32" s="2">
        <f t="shared" si="1"/>
        <v>11</v>
      </c>
      <c r="AE32" s="1">
        <f t="shared" si="2"/>
        <v>209</v>
      </c>
    </row>
    <row r="33" spans="1:31">
      <c r="A33" s="76">
        <v>32</v>
      </c>
      <c r="B33" s="23" t="s">
        <v>50</v>
      </c>
      <c r="C33" s="23" t="s">
        <v>39</v>
      </c>
      <c r="D33" s="27">
        <v>178</v>
      </c>
      <c r="E33" s="27">
        <v>208</v>
      </c>
      <c r="F33" s="27">
        <v>180</v>
      </c>
      <c r="G33" s="27"/>
      <c r="H33" s="24"/>
      <c r="I33" s="24"/>
      <c r="J33" s="27">
        <v>169</v>
      </c>
      <c r="K33" s="27"/>
      <c r="L33" s="27">
        <v>179</v>
      </c>
      <c r="M33" s="27">
        <v>160</v>
      </c>
      <c r="N33" s="27">
        <v>160</v>
      </c>
      <c r="O33" s="27">
        <v>164</v>
      </c>
      <c r="P33" s="27">
        <v>161</v>
      </c>
      <c r="Q33" s="27"/>
      <c r="R33" s="27"/>
      <c r="S33" s="27">
        <v>158</v>
      </c>
      <c r="T33" s="27">
        <v>183</v>
      </c>
      <c r="U33" s="27">
        <v>186</v>
      </c>
      <c r="V33" s="27"/>
      <c r="W33" s="27">
        <v>200</v>
      </c>
      <c r="X33" s="27"/>
      <c r="Y33" s="27"/>
      <c r="Z33" s="27"/>
      <c r="AA33" s="27"/>
      <c r="AB33" s="27"/>
      <c r="AC33" s="10">
        <f t="shared" si="0"/>
        <v>175.84615384615384</v>
      </c>
      <c r="AD33" s="2">
        <f t="shared" si="1"/>
        <v>13</v>
      </c>
      <c r="AE33" s="1">
        <f t="shared" si="2"/>
        <v>208</v>
      </c>
    </row>
    <row r="34" spans="1:31">
      <c r="A34" s="6">
        <v>33</v>
      </c>
      <c r="B34" s="29" t="s">
        <v>100</v>
      </c>
      <c r="C34" s="36" t="s">
        <v>39</v>
      </c>
      <c r="D34" s="27"/>
      <c r="E34" s="27"/>
      <c r="F34" s="27"/>
      <c r="G34" s="27"/>
      <c r="H34" s="27">
        <v>207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>
        <v>163</v>
      </c>
      <c r="T34" s="27"/>
      <c r="U34" s="27"/>
      <c r="V34" s="27"/>
      <c r="W34" s="27">
        <v>181</v>
      </c>
      <c r="X34" s="27"/>
      <c r="Y34" s="27"/>
      <c r="Z34" s="27"/>
      <c r="AA34" s="27"/>
      <c r="AB34" s="27"/>
      <c r="AC34" s="10">
        <f t="shared" si="0"/>
        <v>183.66666666666666</v>
      </c>
      <c r="AD34" s="2">
        <f t="shared" si="1"/>
        <v>3</v>
      </c>
      <c r="AE34" s="1">
        <f t="shared" si="2"/>
        <v>207</v>
      </c>
    </row>
    <row r="35" spans="1:31">
      <c r="A35" s="46">
        <v>34</v>
      </c>
      <c r="B35" s="23" t="s">
        <v>101</v>
      </c>
      <c r="C35" s="45" t="s">
        <v>39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5"/>
      <c r="P35" s="25"/>
      <c r="Q35" s="25"/>
      <c r="R35" s="25"/>
      <c r="S35" s="25"/>
      <c r="T35" s="25">
        <v>130</v>
      </c>
      <c r="U35" s="25"/>
      <c r="V35" s="25">
        <v>203</v>
      </c>
      <c r="W35" s="25"/>
      <c r="X35" s="25"/>
      <c r="Y35" s="25"/>
      <c r="Z35" s="25"/>
      <c r="AA35" s="25"/>
      <c r="AB35" s="25"/>
      <c r="AC35" s="10">
        <f t="shared" si="0"/>
        <v>166.5</v>
      </c>
      <c r="AD35" s="2">
        <f t="shared" si="1"/>
        <v>2</v>
      </c>
      <c r="AE35" s="1">
        <f t="shared" si="2"/>
        <v>203</v>
      </c>
    </row>
    <row r="36" spans="1:31">
      <c r="A36" s="76">
        <v>35</v>
      </c>
      <c r="B36" s="26" t="s">
        <v>138</v>
      </c>
      <c r="C36" s="45" t="s">
        <v>39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>
        <v>201</v>
      </c>
      <c r="P36" s="29"/>
      <c r="Q36" s="29"/>
      <c r="R36" s="24"/>
      <c r="S36" s="24"/>
      <c r="T36" s="24"/>
      <c r="U36" s="24"/>
      <c r="V36" s="24"/>
      <c r="W36" s="24"/>
      <c r="X36" s="24"/>
      <c r="Y36" s="24"/>
      <c r="Z36" s="27"/>
      <c r="AA36" s="27"/>
      <c r="AB36" s="27"/>
      <c r="AC36" s="10">
        <f t="shared" si="0"/>
        <v>201</v>
      </c>
      <c r="AD36" s="2">
        <f t="shared" si="1"/>
        <v>1</v>
      </c>
      <c r="AE36" s="1">
        <f t="shared" si="2"/>
        <v>201</v>
      </c>
    </row>
    <row r="37" spans="1:31">
      <c r="A37" s="76">
        <v>36</v>
      </c>
      <c r="B37" s="29" t="s">
        <v>119</v>
      </c>
      <c r="C37" s="29" t="s">
        <v>39</v>
      </c>
      <c r="D37" s="27"/>
      <c r="E37" s="27"/>
      <c r="F37" s="27"/>
      <c r="G37" s="27"/>
      <c r="H37" s="27"/>
      <c r="I37" s="27">
        <v>98</v>
      </c>
      <c r="J37" s="27">
        <v>197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10">
        <f t="shared" si="0"/>
        <v>147.5</v>
      </c>
      <c r="AD37" s="2">
        <f t="shared" si="1"/>
        <v>2</v>
      </c>
      <c r="AE37" s="1">
        <f t="shared" si="2"/>
        <v>197</v>
      </c>
    </row>
    <row r="38" spans="1:31">
      <c r="A38" s="6">
        <v>37</v>
      </c>
      <c r="B38" s="44" t="s">
        <v>129</v>
      </c>
      <c r="C38" s="34" t="s">
        <v>39</v>
      </c>
      <c r="D38" s="24"/>
      <c r="E38" s="28"/>
      <c r="F38" s="28"/>
      <c r="G38" s="28"/>
      <c r="H38" s="28"/>
      <c r="I38" s="28"/>
      <c r="J38" s="28"/>
      <c r="K38" s="28">
        <v>160</v>
      </c>
      <c r="L38" s="28"/>
      <c r="M38" s="24"/>
      <c r="N38" s="24"/>
      <c r="O38" s="25"/>
      <c r="P38" s="25"/>
      <c r="Q38" s="25"/>
      <c r="R38" s="25"/>
      <c r="S38" s="25">
        <v>184</v>
      </c>
      <c r="T38" s="25"/>
      <c r="U38" s="25"/>
      <c r="V38" s="25"/>
      <c r="W38" s="25"/>
      <c r="X38" s="25"/>
      <c r="Y38" s="25"/>
      <c r="Z38" s="25"/>
      <c r="AA38" s="25"/>
      <c r="AB38" s="25"/>
      <c r="AC38" s="10">
        <f t="shared" si="0"/>
        <v>172</v>
      </c>
      <c r="AD38" s="2">
        <f t="shared" si="1"/>
        <v>2</v>
      </c>
      <c r="AE38" s="1">
        <f t="shared" si="2"/>
        <v>184</v>
      </c>
    </row>
    <row r="39" spans="1:31">
      <c r="A39" s="46">
        <v>38</v>
      </c>
      <c r="B39" s="29" t="s">
        <v>116</v>
      </c>
      <c r="C39" s="50" t="s">
        <v>39</v>
      </c>
      <c r="D39" s="27"/>
      <c r="E39" s="27"/>
      <c r="F39" s="27"/>
      <c r="G39" s="27"/>
      <c r="H39" s="27">
        <v>166</v>
      </c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10">
        <f t="shared" si="0"/>
        <v>166</v>
      </c>
      <c r="AD39" s="2">
        <f t="shared" si="1"/>
        <v>1</v>
      </c>
      <c r="AE39" s="1">
        <f t="shared" si="2"/>
        <v>166</v>
      </c>
    </row>
    <row r="40" spans="1:31">
      <c r="A40" s="6">
        <v>39</v>
      </c>
      <c r="B40" s="65" t="s">
        <v>117</v>
      </c>
      <c r="C40" s="36" t="s">
        <v>39</v>
      </c>
      <c r="D40" s="27"/>
      <c r="E40" s="27"/>
      <c r="F40" s="27"/>
      <c r="G40" s="27"/>
      <c r="H40" s="27"/>
      <c r="I40" s="27">
        <v>143</v>
      </c>
      <c r="J40" s="27"/>
      <c r="K40" s="27"/>
      <c r="L40" s="27"/>
      <c r="M40" s="27"/>
      <c r="N40" s="27"/>
      <c r="O40" s="27"/>
      <c r="P40" s="27"/>
      <c r="Q40" s="27"/>
      <c r="R40" s="27">
        <v>145</v>
      </c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10">
        <f t="shared" si="0"/>
        <v>144</v>
      </c>
      <c r="AD40" s="2">
        <f t="shared" si="1"/>
        <v>2</v>
      </c>
      <c r="AE40" s="1">
        <f t="shared" si="2"/>
        <v>145</v>
      </c>
    </row>
    <row r="41" spans="1:31">
      <c r="A41" s="46">
        <v>40</v>
      </c>
      <c r="B41" s="29" t="s">
        <v>118</v>
      </c>
      <c r="C41" s="50" t="s">
        <v>39</v>
      </c>
      <c r="D41" s="27"/>
      <c r="E41" s="27"/>
      <c r="F41" s="27"/>
      <c r="G41" s="27"/>
      <c r="H41" s="27"/>
      <c r="I41" s="27">
        <v>127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10">
        <f t="shared" si="0"/>
        <v>127</v>
      </c>
      <c r="AD41" s="2">
        <f t="shared" si="1"/>
        <v>1</v>
      </c>
      <c r="AE41" s="1">
        <f t="shared" si="2"/>
        <v>127</v>
      </c>
    </row>
    <row r="42" spans="1:31">
      <c r="A42" s="6">
        <v>41</v>
      </c>
      <c r="B42" s="43" t="s">
        <v>140</v>
      </c>
      <c r="C42" s="35" t="s">
        <v>39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5"/>
      <c r="P42" s="25"/>
      <c r="Q42" s="25">
        <v>108</v>
      </c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10">
        <f t="shared" si="0"/>
        <v>108</v>
      </c>
      <c r="AD42" s="2">
        <f t="shared" si="1"/>
        <v>1</v>
      </c>
      <c r="AE42" s="1">
        <f t="shared" si="2"/>
        <v>108</v>
      </c>
    </row>
    <row r="43" spans="1:31">
      <c r="A43" s="46">
        <v>42</v>
      </c>
      <c r="B43" s="26" t="s">
        <v>36</v>
      </c>
      <c r="C43" s="48" t="s">
        <v>33</v>
      </c>
      <c r="D43" s="29">
        <v>250</v>
      </c>
      <c r="E43" s="29">
        <v>239</v>
      </c>
      <c r="F43" s="29">
        <v>257</v>
      </c>
      <c r="G43" s="29">
        <v>227</v>
      </c>
      <c r="H43" s="29">
        <v>248</v>
      </c>
      <c r="I43" s="29"/>
      <c r="J43" s="29">
        <v>265</v>
      </c>
      <c r="K43" s="29">
        <v>256</v>
      </c>
      <c r="L43" s="24">
        <v>231</v>
      </c>
      <c r="M43" s="24">
        <v>253</v>
      </c>
      <c r="N43" s="29">
        <v>253</v>
      </c>
      <c r="O43" s="29">
        <v>248</v>
      </c>
      <c r="P43" s="29">
        <v>259</v>
      </c>
      <c r="Q43" s="29">
        <v>267</v>
      </c>
      <c r="R43" s="29">
        <v>228</v>
      </c>
      <c r="S43" s="29">
        <v>235</v>
      </c>
      <c r="T43" s="29">
        <v>249</v>
      </c>
      <c r="U43" s="29">
        <v>256</v>
      </c>
      <c r="V43" s="29">
        <v>287</v>
      </c>
      <c r="W43" s="29">
        <v>277</v>
      </c>
      <c r="X43" s="29"/>
      <c r="Y43" s="29"/>
      <c r="Z43" s="29"/>
      <c r="AA43" s="29"/>
      <c r="AB43" s="29"/>
      <c r="AC43" s="10">
        <f t="shared" si="0"/>
        <v>251.84210526315789</v>
      </c>
      <c r="AD43" s="2">
        <f t="shared" si="1"/>
        <v>19</v>
      </c>
      <c r="AE43" s="1">
        <f t="shared" si="2"/>
        <v>287</v>
      </c>
    </row>
    <row r="44" spans="1:31">
      <c r="A44" s="6">
        <v>43</v>
      </c>
      <c r="B44" s="44" t="s">
        <v>34</v>
      </c>
      <c r="C44" s="35" t="s">
        <v>33</v>
      </c>
      <c r="D44" s="29">
        <v>232</v>
      </c>
      <c r="E44" s="29"/>
      <c r="F44" s="29">
        <v>247</v>
      </c>
      <c r="G44" s="29">
        <v>251</v>
      </c>
      <c r="H44" s="29">
        <v>242</v>
      </c>
      <c r="I44" s="29">
        <v>250</v>
      </c>
      <c r="J44" s="29">
        <v>228</v>
      </c>
      <c r="K44" s="29">
        <v>239</v>
      </c>
      <c r="L44" s="29">
        <v>241</v>
      </c>
      <c r="M44" s="29">
        <v>266</v>
      </c>
      <c r="N44" s="29">
        <v>254</v>
      </c>
      <c r="O44" s="29">
        <v>260</v>
      </c>
      <c r="P44" s="27">
        <v>243</v>
      </c>
      <c r="Q44" s="27">
        <v>284</v>
      </c>
      <c r="R44" s="27">
        <v>250</v>
      </c>
      <c r="S44" s="27">
        <v>230</v>
      </c>
      <c r="T44" s="27">
        <v>257</v>
      </c>
      <c r="U44" s="27">
        <v>238</v>
      </c>
      <c r="V44" s="27">
        <v>243</v>
      </c>
      <c r="W44" s="27">
        <v>247</v>
      </c>
      <c r="X44" s="27"/>
      <c r="Y44" s="27"/>
      <c r="Z44" s="27"/>
      <c r="AA44" s="27"/>
      <c r="AB44" s="27"/>
      <c r="AC44" s="10">
        <f t="shared" si="0"/>
        <v>247.47368421052633</v>
      </c>
      <c r="AD44" s="2">
        <f t="shared" si="1"/>
        <v>19</v>
      </c>
      <c r="AE44" s="1">
        <f t="shared" si="2"/>
        <v>284</v>
      </c>
    </row>
    <row r="45" spans="1:31">
      <c r="A45" s="46">
        <v>44</v>
      </c>
      <c r="B45" s="26" t="s">
        <v>35</v>
      </c>
      <c r="C45" s="48" t="s">
        <v>33</v>
      </c>
      <c r="D45" s="27"/>
      <c r="E45" s="27">
        <v>248</v>
      </c>
      <c r="F45" s="27"/>
      <c r="G45" s="27"/>
      <c r="H45" s="27"/>
      <c r="I45" s="27">
        <v>238</v>
      </c>
      <c r="J45" s="27"/>
      <c r="K45" s="27">
        <v>221</v>
      </c>
      <c r="L45" s="27"/>
      <c r="M45" s="27">
        <v>275</v>
      </c>
      <c r="N45" s="27">
        <v>205</v>
      </c>
      <c r="O45" s="27">
        <v>223</v>
      </c>
      <c r="P45" s="27">
        <v>265</v>
      </c>
      <c r="Q45" s="27"/>
      <c r="R45" s="27"/>
      <c r="S45" s="27">
        <v>240</v>
      </c>
      <c r="T45" s="27"/>
      <c r="U45" s="27"/>
      <c r="V45" s="27">
        <v>216</v>
      </c>
      <c r="W45" s="27"/>
      <c r="X45" s="27"/>
      <c r="Y45" s="27"/>
      <c r="Z45" s="27"/>
      <c r="AA45" s="27"/>
      <c r="AB45" s="27"/>
      <c r="AC45" s="10">
        <f t="shared" si="0"/>
        <v>236.77777777777777</v>
      </c>
      <c r="AD45" s="2">
        <f t="shared" si="1"/>
        <v>9</v>
      </c>
      <c r="AE45" s="1">
        <f t="shared" si="2"/>
        <v>275</v>
      </c>
    </row>
    <row r="46" spans="1:31">
      <c r="A46" s="22">
        <v>45</v>
      </c>
      <c r="B46" s="44" t="s">
        <v>32</v>
      </c>
      <c r="C46" s="35" t="s">
        <v>33</v>
      </c>
      <c r="D46" s="29">
        <v>246</v>
      </c>
      <c r="E46" s="29">
        <v>215</v>
      </c>
      <c r="F46" s="29">
        <v>226</v>
      </c>
      <c r="G46" s="29">
        <v>221</v>
      </c>
      <c r="H46" s="29">
        <v>205</v>
      </c>
      <c r="I46" s="29">
        <v>222</v>
      </c>
      <c r="J46" s="29">
        <v>218</v>
      </c>
      <c r="K46" s="29"/>
      <c r="L46" s="24">
        <v>232</v>
      </c>
      <c r="M46" s="24">
        <v>231</v>
      </c>
      <c r="N46" s="29"/>
      <c r="O46" s="29"/>
      <c r="P46" s="29"/>
      <c r="Q46" s="29"/>
      <c r="R46" s="29">
        <v>203</v>
      </c>
      <c r="S46" s="29">
        <v>225</v>
      </c>
      <c r="T46" s="29">
        <v>247</v>
      </c>
      <c r="U46" s="29">
        <v>217</v>
      </c>
      <c r="V46" s="29"/>
      <c r="W46" s="29">
        <v>217</v>
      </c>
      <c r="X46" s="29"/>
      <c r="Y46" s="29"/>
      <c r="Z46" s="29"/>
      <c r="AA46" s="29"/>
      <c r="AB46" s="29"/>
      <c r="AC46" s="10">
        <f t="shared" si="0"/>
        <v>223.21428571428572</v>
      </c>
      <c r="AD46" s="2">
        <f t="shared" si="1"/>
        <v>14</v>
      </c>
      <c r="AE46" s="1">
        <f t="shared" si="2"/>
        <v>247</v>
      </c>
    </row>
    <row r="47" spans="1:31">
      <c r="A47" s="49">
        <v>46</v>
      </c>
      <c r="B47" s="26" t="s">
        <v>141</v>
      </c>
      <c r="C47" s="45" t="s">
        <v>33</v>
      </c>
      <c r="D47" s="29"/>
      <c r="E47" s="29"/>
      <c r="F47" s="29"/>
      <c r="G47" s="29"/>
      <c r="H47" s="29"/>
      <c r="I47" s="29"/>
      <c r="J47" s="29"/>
      <c r="K47" s="29"/>
      <c r="L47" s="24"/>
      <c r="M47" s="24"/>
      <c r="N47" s="29"/>
      <c r="O47" s="29"/>
      <c r="P47" s="29"/>
      <c r="Q47" s="29">
        <v>242</v>
      </c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10">
        <f t="shared" si="0"/>
        <v>242</v>
      </c>
      <c r="AD47" s="2">
        <f t="shared" si="1"/>
        <v>1</v>
      </c>
      <c r="AE47" s="1">
        <f t="shared" si="2"/>
        <v>242</v>
      </c>
    </row>
    <row r="48" spans="1:31">
      <c r="A48" s="22">
        <v>47</v>
      </c>
      <c r="B48" s="43" t="s">
        <v>108</v>
      </c>
      <c r="C48" s="35" t="s">
        <v>33</v>
      </c>
      <c r="D48" s="24">
        <v>224</v>
      </c>
      <c r="E48" s="24">
        <v>202</v>
      </c>
      <c r="F48" s="24">
        <v>239</v>
      </c>
      <c r="G48" s="24">
        <v>197</v>
      </c>
      <c r="H48" s="24">
        <v>213</v>
      </c>
      <c r="I48" s="24">
        <v>227</v>
      </c>
      <c r="J48" s="24">
        <v>224</v>
      </c>
      <c r="K48" s="24">
        <v>204</v>
      </c>
      <c r="L48" s="24">
        <v>188</v>
      </c>
      <c r="M48" s="24"/>
      <c r="N48" s="24">
        <v>206</v>
      </c>
      <c r="O48" s="25">
        <v>214</v>
      </c>
      <c r="P48" s="25">
        <v>209</v>
      </c>
      <c r="Q48" s="25">
        <v>192</v>
      </c>
      <c r="R48" s="25">
        <v>224</v>
      </c>
      <c r="S48" s="25"/>
      <c r="T48" s="25">
        <v>207</v>
      </c>
      <c r="U48" s="25">
        <v>206</v>
      </c>
      <c r="V48" s="25">
        <v>206</v>
      </c>
      <c r="W48" s="25">
        <v>186</v>
      </c>
      <c r="X48" s="25"/>
      <c r="Y48" s="25"/>
      <c r="Z48" s="25"/>
      <c r="AA48" s="25"/>
      <c r="AB48" s="25"/>
      <c r="AC48" s="10">
        <f t="shared" si="0"/>
        <v>209.33333333333334</v>
      </c>
      <c r="AD48" s="2">
        <f t="shared" si="1"/>
        <v>18</v>
      </c>
      <c r="AE48" s="1">
        <f t="shared" si="2"/>
        <v>239</v>
      </c>
    </row>
    <row r="49" spans="1:31">
      <c r="A49" s="49">
        <v>48</v>
      </c>
      <c r="B49" s="51"/>
      <c r="C49" s="52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10" t="e">
        <f t="shared" si="0"/>
        <v>#DIV/0!</v>
      </c>
      <c r="AD49" s="2">
        <f t="shared" si="1"/>
        <v>0</v>
      </c>
      <c r="AE49" s="1">
        <f t="shared" si="2"/>
        <v>0</v>
      </c>
    </row>
    <row r="50" spans="1:31">
      <c r="A50" s="22">
        <v>49</v>
      </c>
      <c r="B50" s="43"/>
      <c r="C50" s="35"/>
      <c r="D50" s="2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10"/>
      <c r="AD50" s="2"/>
      <c r="AE50" s="1"/>
    </row>
    <row r="51" spans="1:31">
      <c r="A51" s="49">
        <v>50</v>
      </c>
      <c r="B51" s="26"/>
      <c r="C51" s="45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10"/>
      <c r="AD51" s="2"/>
      <c r="AE51" s="1"/>
    </row>
    <row r="52" spans="1:31">
      <c r="A52" s="22">
        <v>51</v>
      </c>
      <c r="B52" s="43"/>
      <c r="C52" s="35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10"/>
      <c r="AD52" s="2"/>
      <c r="AE52" s="1"/>
    </row>
    <row r="53" spans="1:31">
      <c r="A53" s="49">
        <v>52</v>
      </c>
      <c r="B53" s="26"/>
      <c r="C53" s="45"/>
      <c r="D53" s="24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10"/>
      <c r="AD53" s="2"/>
      <c r="AE53" s="1"/>
    </row>
    <row r="54" spans="1:31">
      <c r="A54" s="22">
        <v>53</v>
      </c>
      <c r="B54" s="23"/>
      <c r="C54" s="48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10"/>
      <c r="AD54" s="2"/>
      <c r="AE54" s="1"/>
    </row>
    <row r="55" spans="1:31">
      <c r="A55" s="49">
        <v>54</v>
      </c>
      <c r="B55" s="26"/>
      <c r="C55" s="26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33"/>
      <c r="Y55" s="11"/>
      <c r="Z55" s="11"/>
      <c r="AA55" s="11"/>
      <c r="AB55" s="11"/>
      <c r="AC55" s="10"/>
      <c r="AD55" s="2"/>
      <c r="AE55" s="1"/>
    </row>
  </sheetData>
  <sheetProtection selectLockedCells="1"/>
  <autoFilter ref="B1:AE54">
    <sortState ref="B2:AE55">
      <sortCondition ref="C1:C54"/>
    </sortState>
  </autoFilter>
  <phoneticPr fontId="3" type="noConversion"/>
  <pageMargins left="0.19685039370078741" right="0.19685039370078741" top="0.19685039370078741" bottom="0.19685039370078741" header="0.31496062992125984" footer="0.31496062992125984"/>
  <pageSetup paperSize="9" scale="4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C16"/>
  <sheetViews>
    <sheetView topLeftCell="B1" zoomScale="110" zoomScaleNormal="110" workbookViewId="0">
      <selection activeCell="W4" sqref="W4:AC9"/>
    </sheetView>
  </sheetViews>
  <sheetFormatPr defaultRowHeight="12.75"/>
  <cols>
    <col min="2" max="2" width="15.5703125" customWidth="1"/>
    <col min="3" max="22" width="5.28515625" customWidth="1"/>
    <col min="23" max="23" width="4.5703125" customWidth="1"/>
    <col min="24" max="24" width="6.42578125" customWidth="1"/>
    <col min="25" max="25" width="4.7109375" customWidth="1"/>
    <col min="26" max="26" width="5.28515625" customWidth="1"/>
    <col min="27" max="27" width="6.7109375" customWidth="1"/>
    <col min="28" max="28" width="1" customWidth="1"/>
    <col min="29" max="29" width="6.5703125" customWidth="1"/>
    <col min="30" max="30" width="6.28515625" customWidth="1"/>
    <col min="31" max="32" width="5.28515625" customWidth="1"/>
    <col min="33" max="33" width="6.28515625" customWidth="1"/>
    <col min="34" max="34" width="13.140625" customWidth="1"/>
  </cols>
  <sheetData>
    <row r="1" spans="1:29">
      <c r="AA1" s="284" t="s">
        <v>49</v>
      </c>
      <c r="AB1" s="284"/>
      <c r="AC1" s="284"/>
    </row>
    <row r="2" spans="1:29">
      <c r="AA2" s="284"/>
      <c r="AB2" s="284"/>
      <c r="AC2" s="284"/>
    </row>
    <row r="3" spans="1:29">
      <c r="A3" s="7"/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7">
        <v>6</v>
      </c>
      <c r="I3" s="7">
        <v>7</v>
      </c>
      <c r="J3" s="7">
        <v>8</v>
      </c>
      <c r="K3" s="7">
        <v>9</v>
      </c>
      <c r="L3" s="7">
        <v>10</v>
      </c>
      <c r="M3" s="7">
        <v>11</v>
      </c>
      <c r="N3" s="7">
        <v>12</v>
      </c>
      <c r="O3" s="7">
        <v>13</v>
      </c>
      <c r="P3" s="7">
        <v>14</v>
      </c>
      <c r="Q3" s="7">
        <v>15</v>
      </c>
      <c r="R3" s="7">
        <v>16</v>
      </c>
      <c r="S3" s="218">
        <v>17</v>
      </c>
      <c r="T3" s="218">
        <v>18</v>
      </c>
      <c r="U3" s="7">
        <v>19</v>
      </c>
      <c r="V3" s="7">
        <v>20</v>
      </c>
      <c r="W3" s="7" t="s">
        <v>27</v>
      </c>
      <c r="X3" s="7" t="s">
        <v>0</v>
      </c>
      <c r="Y3" s="7" t="s">
        <v>15</v>
      </c>
      <c r="Z3" s="7" t="s">
        <v>17</v>
      </c>
      <c r="AA3" s="284"/>
      <c r="AB3" s="284"/>
      <c r="AC3" s="284"/>
    </row>
    <row r="4" spans="1:29" ht="13.5" customHeight="1">
      <c r="A4" s="88" t="s">
        <v>8</v>
      </c>
      <c r="B4" s="32" t="s">
        <v>23</v>
      </c>
      <c r="C4" s="30">
        <v>897</v>
      </c>
      <c r="D4" s="30">
        <v>914</v>
      </c>
      <c r="E4" s="30">
        <v>911</v>
      </c>
      <c r="F4" s="30">
        <v>888</v>
      </c>
      <c r="G4" s="30">
        <v>881</v>
      </c>
      <c r="H4" s="30">
        <v>887</v>
      </c>
      <c r="I4" s="30">
        <v>936</v>
      </c>
      <c r="J4" s="42">
        <v>883</v>
      </c>
      <c r="K4" s="30">
        <v>895</v>
      </c>
      <c r="L4" s="30">
        <v>949</v>
      </c>
      <c r="M4" s="42">
        <v>965</v>
      </c>
      <c r="N4" s="30">
        <v>914</v>
      </c>
      <c r="O4" s="30">
        <v>927</v>
      </c>
      <c r="P4" s="30">
        <v>986</v>
      </c>
      <c r="Q4" s="30">
        <v>942</v>
      </c>
      <c r="R4" s="30">
        <v>965</v>
      </c>
      <c r="S4" s="30">
        <v>985</v>
      </c>
      <c r="T4" s="30">
        <v>910</v>
      </c>
      <c r="U4" s="30">
        <v>861</v>
      </c>
      <c r="V4" s="30">
        <v>979</v>
      </c>
      <c r="W4" s="9">
        <f t="shared" ref="W4" si="0">COUNT(C4:V4)</f>
        <v>20</v>
      </c>
      <c r="X4" s="21">
        <f t="shared" ref="X4:X5" si="1">AVERAGE(C4:V4)</f>
        <v>923.75</v>
      </c>
      <c r="Y4" s="218">
        <v>33</v>
      </c>
      <c r="Z4" s="9">
        <f t="shared" ref="Z4:Z5" si="2">MAX(C4:V4)</f>
        <v>986</v>
      </c>
      <c r="AA4" s="218">
        <f t="shared" ref="AA4:AA9" si="3">(C4+D4+E4+F4+G4+H4+I4+J4+K4+L4+M4+N4+O4+P4+Q4+R4+S4+T4+U4+V4)</f>
        <v>18475</v>
      </c>
      <c r="AB4" s="218" t="s">
        <v>55</v>
      </c>
      <c r="AC4" s="218">
        <v>17527</v>
      </c>
    </row>
    <row r="5" spans="1:29" ht="12.75" customHeight="1">
      <c r="A5" s="88" t="s">
        <v>9</v>
      </c>
      <c r="B5" s="32" t="s">
        <v>33</v>
      </c>
      <c r="C5" s="30">
        <v>952</v>
      </c>
      <c r="D5" s="30">
        <v>904</v>
      </c>
      <c r="E5" s="30">
        <v>969</v>
      </c>
      <c r="F5" s="30">
        <v>896</v>
      </c>
      <c r="G5" s="30">
        <v>908</v>
      </c>
      <c r="H5" s="30">
        <v>937</v>
      </c>
      <c r="I5" s="30">
        <v>935</v>
      </c>
      <c r="J5" s="30">
        <v>920</v>
      </c>
      <c r="K5" s="30">
        <v>892</v>
      </c>
      <c r="L5" s="30">
        <v>1025</v>
      </c>
      <c r="M5" s="30">
        <v>918</v>
      </c>
      <c r="N5" s="30">
        <v>945</v>
      </c>
      <c r="O5" s="30">
        <v>976</v>
      </c>
      <c r="P5" s="30">
        <v>985</v>
      </c>
      <c r="Q5" s="30">
        <v>905</v>
      </c>
      <c r="R5" s="30">
        <v>930</v>
      </c>
      <c r="S5" s="30">
        <v>960</v>
      </c>
      <c r="T5" s="30">
        <v>917</v>
      </c>
      <c r="U5" s="30">
        <v>952</v>
      </c>
      <c r="V5" s="30">
        <v>927</v>
      </c>
      <c r="W5" s="9">
        <f>COUNT(C5:V5)</f>
        <v>20</v>
      </c>
      <c r="X5" s="21">
        <f t="shared" si="1"/>
        <v>937.65</v>
      </c>
      <c r="Y5" s="218">
        <v>28</v>
      </c>
      <c r="Z5" s="9">
        <f t="shared" si="2"/>
        <v>1025</v>
      </c>
      <c r="AA5" s="218">
        <f t="shared" si="3"/>
        <v>18753</v>
      </c>
      <c r="AB5" s="218" t="s">
        <v>55</v>
      </c>
      <c r="AC5" s="218">
        <v>17130</v>
      </c>
    </row>
    <row r="6" spans="1:29" ht="12.75" customHeight="1">
      <c r="A6" s="8" t="s">
        <v>10</v>
      </c>
      <c r="B6" s="32" t="s">
        <v>24</v>
      </c>
      <c r="C6" s="30">
        <v>963</v>
      </c>
      <c r="D6" s="30">
        <v>898</v>
      </c>
      <c r="E6" s="30">
        <v>866</v>
      </c>
      <c r="F6" s="30">
        <v>888</v>
      </c>
      <c r="G6" s="30">
        <v>911</v>
      </c>
      <c r="H6" s="30">
        <v>931</v>
      </c>
      <c r="I6" s="30">
        <v>934</v>
      </c>
      <c r="J6" s="30">
        <v>928</v>
      </c>
      <c r="K6" s="30">
        <v>911</v>
      </c>
      <c r="L6" s="30">
        <v>945</v>
      </c>
      <c r="M6" s="30">
        <v>956</v>
      </c>
      <c r="N6" s="30">
        <v>914</v>
      </c>
      <c r="O6" s="30">
        <v>939</v>
      </c>
      <c r="P6" s="30">
        <v>983</v>
      </c>
      <c r="Q6" s="30">
        <v>1001</v>
      </c>
      <c r="R6" s="30">
        <v>1010</v>
      </c>
      <c r="S6" s="30">
        <v>940</v>
      </c>
      <c r="T6" s="30">
        <v>912</v>
      </c>
      <c r="U6" s="30">
        <v>958</v>
      </c>
      <c r="V6" s="30">
        <v>857</v>
      </c>
      <c r="W6" s="9">
        <f t="shared" ref="W6" si="4">COUNT(C6:V6)</f>
        <v>20</v>
      </c>
      <c r="X6" s="21">
        <f t="shared" ref="X6" si="5">AVERAGE(C6:V6)</f>
        <v>932.25</v>
      </c>
      <c r="Y6" s="210">
        <v>23</v>
      </c>
      <c r="Z6" s="9">
        <f t="shared" ref="Z6" si="6">MAX(C6:V6)</f>
        <v>1010</v>
      </c>
      <c r="AA6" s="210">
        <f t="shared" si="3"/>
        <v>18645</v>
      </c>
      <c r="AB6" s="210" t="s">
        <v>55</v>
      </c>
      <c r="AC6" s="210">
        <v>17813</v>
      </c>
    </row>
    <row r="7" spans="1:29" ht="13.5" customHeight="1">
      <c r="A7" s="8" t="s">
        <v>11</v>
      </c>
      <c r="B7" s="32" t="s">
        <v>44</v>
      </c>
      <c r="C7" s="30">
        <v>953</v>
      </c>
      <c r="D7" s="30">
        <v>876</v>
      </c>
      <c r="E7" s="30">
        <v>886</v>
      </c>
      <c r="F7" s="30">
        <v>839</v>
      </c>
      <c r="G7" s="30">
        <v>975</v>
      </c>
      <c r="H7" s="30">
        <v>909</v>
      </c>
      <c r="I7" s="30">
        <v>896</v>
      </c>
      <c r="J7" s="30">
        <v>842</v>
      </c>
      <c r="K7" s="30">
        <v>869</v>
      </c>
      <c r="L7" s="30">
        <v>927</v>
      </c>
      <c r="M7" s="30">
        <v>906</v>
      </c>
      <c r="N7" s="30">
        <v>930</v>
      </c>
      <c r="O7" s="30">
        <v>933</v>
      </c>
      <c r="P7" s="30">
        <v>863</v>
      </c>
      <c r="Q7" s="30">
        <v>949</v>
      </c>
      <c r="R7" s="30">
        <v>926</v>
      </c>
      <c r="S7" s="30">
        <v>934</v>
      </c>
      <c r="T7" s="30">
        <v>937</v>
      </c>
      <c r="U7" s="30">
        <v>902</v>
      </c>
      <c r="V7" s="30">
        <v>858</v>
      </c>
      <c r="W7" s="9">
        <f t="shared" ref="W7:W8" si="7">COUNT(C7:V7)</f>
        <v>20</v>
      </c>
      <c r="X7" s="21">
        <f t="shared" ref="X7:X8" si="8">AVERAGE(C7:V7)</f>
        <v>905.5</v>
      </c>
      <c r="Y7" s="210">
        <v>18</v>
      </c>
      <c r="Z7" s="9">
        <f t="shared" ref="Z7:Z8" si="9">MAX(C7:V7)</f>
        <v>975</v>
      </c>
      <c r="AA7" s="210">
        <f t="shared" si="3"/>
        <v>18110</v>
      </c>
      <c r="AB7" s="210" t="s">
        <v>55</v>
      </c>
      <c r="AC7" s="210">
        <v>17215</v>
      </c>
    </row>
    <row r="8" spans="1:29" ht="13.5" customHeight="1">
      <c r="A8" s="8" t="s">
        <v>12</v>
      </c>
      <c r="B8" s="32" t="s">
        <v>29</v>
      </c>
      <c r="C8" s="30">
        <v>863</v>
      </c>
      <c r="D8" s="30">
        <v>845</v>
      </c>
      <c r="E8" s="30">
        <v>900</v>
      </c>
      <c r="F8" s="30">
        <v>907</v>
      </c>
      <c r="G8" s="30">
        <v>947</v>
      </c>
      <c r="H8" s="42">
        <v>765</v>
      </c>
      <c r="I8" s="30">
        <v>877</v>
      </c>
      <c r="J8" s="42">
        <v>895</v>
      </c>
      <c r="K8" s="30">
        <v>855</v>
      </c>
      <c r="L8" s="30">
        <v>824</v>
      </c>
      <c r="M8" s="30">
        <v>937</v>
      </c>
      <c r="N8" s="30">
        <v>893</v>
      </c>
      <c r="O8" s="30">
        <v>883</v>
      </c>
      <c r="P8" s="42">
        <v>908</v>
      </c>
      <c r="Q8" s="30">
        <v>875</v>
      </c>
      <c r="R8" s="30">
        <v>964</v>
      </c>
      <c r="S8" s="30">
        <v>807</v>
      </c>
      <c r="T8" s="30">
        <v>784</v>
      </c>
      <c r="U8" s="30">
        <v>1007</v>
      </c>
      <c r="V8" s="30">
        <v>859</v>
      </c>
      <c r="W8" s="9">
        <f t="shared" si="7"/>
        <v>20</v>
      </c>
      <c r="X8" s="21">
        <f t="shared" si="8"/>
        <v>879.75</v>
      </c>
      <c r="Y8" s="210">
        <v>12</v>
      </c>
      <c r="Z8" s="9">
        <f t="shared" si="9"/>
        <v>1007</v>
      </c>
      <c r="AA8" s="210">
        <f t="shared" si="3"/>
        <v>17595</v>
      </c>
      <c r="AB8" s="210" t="s">
        <v>55</v>
      </c>
      <c r="AC8" s="210">
        <v>18012</v>
      </c>
    </row>
    <row r="9" spans="1:29" ht="12.75" customHeight="1">
      <c r="A9" s="8" t="s">
        <v>13</v>
      </c>
      <c r="B9" s="32" t="s">
        <v>39</v>
      </c>
      <c r="C9" s="30">
        <v>727</v>
      </c>
      <c r="D9" s="30">
        <v>809</v>
      </c>
      <c r="E9" s="30">
        <v>812</v>
      </c>
      <c r="F9" s="30">
        <v>183</v>
      </c>
      <c r="G9" s="30">
        <v>782</v>
      </c>
      <c r="H9" s="30">
        <v>549</v>
      </c>
      <c r="I9" s="30">
        <v>752</v>
      </c>
      <c r="J9" s="30">
        <v>688</v>
      </c>
      <c r="K9" s="30">
        <v>737</v>
      </c>
      <c r="L9" s="30">
        <v>783</v>
      </c>
      <c r="M9" s="30">
        <v>718</v>
      </c>
      <c r="N9" s="30">
        <v>785</v>
      </c>
      <c r="O9" s="30">
        <v>811</v>
      </c>
      <c r="P9" s="30">
        <v>677</v>
      </c>
      <c r="Q9" s="30">
        <v>732</v>
      </c>
      <c r="R9" s="30">
        <v>697</v>
      </c>
      <c r="S9" s="30">
        <v>721</v>
      </c>
      <c r="T9" s="30">
        <v>763</v>
      </c>
      <c r="U9" s="30">
        <v>824</v>
      </c>
      <c r="V9" s="30">
        <v>755</v>
      </c>
      <c r="W9" s="9">
        <f t="shared" ref="W9" si="10">COUNT(C9:V9)</f>
        <v>20</v>
      </c>
      <c r="X9" s="21">
        <f t="shared" ref="X9" si="11">AVERAGE(C9:V9)</f>
        <v>715.25</v>
      </c>
      <c r="Y9" s="7">
        <v>0</v>
      </c>
      <c r="Z9" s="9">
        <f t="shared" ref="Z9" si="12">MAX(C9:V9)</f>
        <v>824</v>
      </c>
      <c r="AA9" s="71">
        <f t="shared" si="3"/>
        <v>14305</v>
      </c>
      <c r="AB9" s="71" t="s">
        <v>55</v>
      </c>
      <c r="AC9" s="71">
        <v>18086</v>
      </c>
    </row>
    <row r="10" spans="1:29" ht="12.75" customHeight="1">
      <c r="A10" s="8" t="s">
        <v>14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</row>
    <row r="11" spans="1:29" ht="13.5" customHeight="1">
      <c r="B11" s="32"/>
      <c r="C11" s="30"/>
      <c r="D11" s="30"/>
      <c r="E11" s="30"/>
      <c r="F11" s="30"/>
      <c r="G11" s="30"/>
      <c r="H11" s="42"/>
      <c r="I11" s="30"/>
      <c r="J11" s="42"/>
      <c r="K11" s="30"/>
      <c r="L11" s="30"/>
      <c r="M11" s="30"/>
      <c r="N11" s="30"/>
      <c r="O11" s="30"/>
      <c r="P11" s="42"/>
      <c r="Q11" s="30"/>
      <c r="R11" s="30"/>
      <c r="S11" s="30"/>
      <c r="T11" s="30"/>
      <c r="U11" s="30"/>
      <c r="V11" s="30"/>
      <c r="W11" s="9"/>
      <c r="X11" s="21"/>
      <c r="Y11" s="210"/>
      <c r="Z11" s="9"/>
      <c r="AA11" s="210"/>
      <c r="AB11" s="210"/>
      <c r="AC11" s="210"/>
    </row>
    <row r="12" spans="1:29" ht="13.5" customHeight="1">
      <c r="B12" s="32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9"/>
      <c r="X12" s="21"/>
      <c r="Y12" s="218"/>
      <c r="Z12" s="9"/>
      <c r="AA12" s="218"/>
      <c r="AB12" s="218"/>
      <c r="AC12" s="218"/>
    </row>
    <row r="14" spans="1:29" ht="12.75" customHeight="1">
      <c r="Y14" t="s">
        <v>7</v>
      </c>
    </row>
    <row r="16" spans="1:29" ht="13.5" customHeight="1">
      <c r="R16" t="s">
        <v>7</v>
      </c>
      <c r="Z16" t="s">
        <v>7</v>
      </c>
    </row>
  </sheetData>
  <sheetProtection selectLockedCells="1"/>
  <sortState ref="B4:AC9">
    <sortCondition descending="1" ref="Y4:Y9"/>
  </sortState>
  <mergeCells count="1">
    <mergeCell ref="AA1:AC3"/>
  </mergeCells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K4" sqref="K4"/>
    </sheetView>
  </sheetViews>
  <sheetFormatPr defaultRowHeight="12.75"/>
  <cols>
    <col min="1" max="1" width="5.85546875" customWidth="1"/>
    <col min="2" max="2" width="31.28515625" customWidth="1"/>
    <col min="3" max="3" width="5.7109375" customWidth="1"/>
    <col min="4" max="4" width="13.28515625" customWidth="1"/>
    <col min="5" max="5" width="6.140625" customWidth="1"/>
    <col min="6" max="6" width="11.28515625" customWidth="1"/>
    <col min="7" max="7" width="12" customWidth="1"/>
    <col min="8" max="8" width="1.5703125" style="7" customWidth="1"/>
    <col min="9" max="9" width="12.5703125" customWidth="1"/>
  </cols>
  <sheetData>
    <row r="1" spans="1:9" ht="54.95" customHeight="1">
      <c r="A1" s="285" t="s">
        <v>56</v>
      </c>
      <c r="B1" s="285"/>
      <c r="C1" s="285"/>
      <c r="D1" s="285"/>
      <c r="E1" s="285"/>
      <c r="F1" s="285"/>
      <c r="G1" s="285"/>
      <c r="H1" s="285"/>
      <c r="I1" s="285"/>
    </row>
    <row r="2" spans="1:9" ht="25.5">
      <c r="A2" s="60"/>
      <c r="B2" s="61"/>
      <c r="C2" s="62" t="s">
        <v>81</v>
      </c>
      <c r="D2" s="62" t="s">
        <v>0</v>
      </c>
      <c r="E2" s="62" t="s">
        <v>15</v>
      </c>
      <c r="F2" s="62" t="s">
        <v>1</v>
      </c>
      <c r="G2" s="286" t="s">
        <v>49</v>
      </c>
      <c r="H2" s="286"/>
      <c r="I2" s="286"/>
    </row>
    <row r="3" spans="1:9" ht="30" customHeight="1">
      <c r="A3" s="56" t="s">
        <v>8</v>
      </c>
      <c r="B3" s="211" t="s">
        <v>23</v>
      </c>
      <c r="C3" s="53">
        <v>20</v>
      </c>
      <c r="D3" s="54">
        <v>923.75</v>
      </c>
      <c r="E3" s="55">
        <v>33</v>
      </c>
      <c r="F3" s="56">
        <v>986</v>
      </c>
      <c r="G3" s="57">
        <v>18475</v>
      </c>
      <c r="H3" s="59" t="s">
        <v>55</v>
      </c>
      <c r="I3" s="72">
        <v>17527</v>
      </c>
    </row>
    <row r="4" spans="1:9" ht="27.95" customHeight="1">
      <c r="A4" s="56" t="s">
        <v>9</v>
      </c>
      <c r="B4" s="211" t="s">
        <v>33</v>
      </c>
      <c r="C4" s="53">
        <v>20</v>
      </c>
      <c r="D4" s="54">
        <v>937.65</v>
      </c>
      <c r="E4" s="55">
        <v>28</v>
      </c>
      <c r="F4" s="56">
        <v>1025</v>
      </c>
      <c r="G4" s="57">
        <v>18753</v>
      </c>
      <c r="H4" s="59" t="s">
        <v>55</v>
      </c>
      <c r="I4" s="72">
        <v>17130</v>
      </c>
    </row>
    <row r="5" spans="1:9" ht="27.95" customHeight="1">
      <c r="A5" s="56" t="s">
        <v>10</v>
      </c>
      <c r="B5" s="211" t="s">
        <v>24</v>
      </c>
      <c r="C5" s="53">
        <v>20</v>
      </c>
      <c r="D5" s="54">
        <v>932.25</v>
      </c>
      <c r="E5" s="55">
        <v>23</v>
      </c>
      <c r="F5" s="56">
        <v>1010</v>
      </c>
      <c r="G5" s="57">
        <v>18645</v>
      </c>
      <c r="H5" s="59" t="s">
        <v>55</v>
      </c>
      <c r="I5" s="72">
        <v>17813</v>
      </c>
    </row>
    <row r="6" spans="1:9" ht="27.95" customHeight="1">
      <c r="A6" s="56" t="s">
        <v>11</v>
      </c>
      <c r="B6" s="211" t="s">
        <v>44</v>
      </c>
      <c r="C6" s="70">
        <v>20</v>
      </c>
      <c r="D6" s="54">
        <v>905.5</v>
      </c>
      <c r="E6" s="55">
        <v>18</v>
      </c>
      <c r="F6" s="56">
        <v>975</v>
      </c>
      <c r="G6" s="57">
        <v>18110</v>
      </c>
      <c r="H6" s="59" t="s">
        <v>55</v>
      </c>
      <c r="I6" s="72">
        <v>17215</v>
      </c>
    </row>
    <row r="7" spans="1:9" ht="27.95" customHeight="1">
      <c r="A7" s="56" t="s">
        <v>12</v>
      </c>
      <c r="B7" s="211" t="s">
        <v>29</v>
      </c>
      <c r="C7" s="53">
        <v>20</v>
      </c>
      <c r="D7" s="54">
        <v>879.75</v>
      </c>
      <c r="E7" s="55">
        <v>12</v>
      </c>
      <c r="F7" s="56">
        <v>1007</v>
      </c>
      <c r="G7" s="57">
        <v>17595</v>
      </c>
      <c r="H7" s="59" t="s">
        <v>55</v>
      </c>
      <c r="I7" s="72">
        <v>18012</v>
      </c>
    </row>
    <row r="8" spans="1:9" ht="27.95" customHeight="1">
      <c r="A8" s="56" t="s">
        <v>13</v>
      </c>
      <c r="B8" s="211" t="s">
        <v>39</v>
      </c>
      <c r="C8" s="53">
        <v>20</v>
      </c>
      <c r="D8" s="54">
        <v>715.25</v>
      </c>
      <c r="E8" s="55">
        <v>0</v>
      </c>
      <c r="F8" s="56">
        <v>824</v>
      </c>
      <c r="G8" s="57">
        <v>14305</v>
      </c>
      <c r="H8" s="59" t="s">
        <v>55</v>
      </c>
      <c r="I8" s="72">
        <v>18086</v>
      </c>
    </row>
    <row r="9" spans="1:9" ht="27.95" customHeight="1">
      <c r="A9" s="56"/>
      <c r="B9" s="64"/>
      <c r="C9" s="53"/>
      <c r="D9" s="54"/>
      <c r="E9" s="55"/>
      <c r="F9" s="56"/>
      <c r="G9" s="57"/>
      <c r="H9" s="59"/>
      <c r="I9" s="72"/>
    </row>
    <row r="10" spans="1:9" ht="26.25">
      <c r="B10" s="64"/>
      <c r="C10" s="53"/>
      <c r="D10" s="54"/>
      <c r="E10" s="55"/>
      <c r="F10" s="56"/>
      <c r="G10" s="57"/>
      <c r="H10" s="59"/>
      <c r="I10" s="72"/>
    </row>
  </sheetData>
  <mergeCells count="2">
    <mergeCell ref="A1:I1"/>
    <mergeCell ref="G2:I2"/>
  </mergeCells>
  <pageMargins left="0" right="3.937007874015748E-2" top="0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3" sqref="E13"/>
    </sheetView>
  </sheetViews>
  <sheetFormatPr defaultRowHeight="12.75"/>
  <cols>
    <col min="1" max="1" width="5.85546875" customWidth="1"/>
    <col min="2" max="2" width="31.28515625" customWidth="1"/>
    <col min="3" max="3" width="9.7109375" customWidth="1"/>
    <col min="4" max="4" width="11.28515625" customWidth="1"/>
    <col min="5" max="5" width="5.85546875" customWidth="1"/>
    <col min="6" max="6" width="10.42578125" customWidth="1"/>
    <col min="7" max="7" width="12" customWidth="1"/>
    <col min="8" max="8" width="1.5703125" style="7" customWidth="1"/>
    <col min="9" max="9" width="12.5703125" customWidth="1"/>
  </cols>
  <sheetData>
    <row r="1" spans="1:9" ht="54.95" customHeight="1">
      <c r="A1" s="287" t="s">
        <v>97</v>
      </c>
      <c r="B1" s="287"/>
      <c r="C1" s="287"/>
      <c r="D1" s="287"/>
      <c r="E1" s="287"/>
      <c r="F1" s="287"/>
      <c r="G1" s="287"/>
      <c r="H1" s="287"/>
      <c r="I1" s="287"/>
    </row>
    <row r="2" spans="1:9" ht="25.5" customHeight="1">
      <c r="A2" s="289">
        <v>41004</v>
      </c>
      <c r="B2" s="289"/>
      <c r="C2" s="289"/>
      <c r="D2" s="289"/>
      <c r="E2" s="289"/>
      <c r="F2" s="289"/>
      <c r="G2" s="289"/>
      <c r="H2" s="289"/>
      <c r="I2" s="289"/>
    </row>
    <row r="3" spans="1:9" ht="33.950000000000003" customHeight="1">
      <c r="A3" s="288" t="s">
        <v>106</v>
      </c>
      <c r="B3" s="288"/>
      <c r="C3" s="288"/>
      <c r="D3" s="288"/>
      <c r="E3" s="288"/>
      <c r="F3" s="288"/>
      <c r="G3" s="288"/>
      <c r="H3" s="288"/>
      <c r="I3" s="288"/>
    </row>
    <row r="4" spans="1:9" ht="27.95" customHeight="1">
      <c r="A4" s="290">
        <v>40213</v>
      </c>
      <c r="B4" s="290"/>
      <c r="C4" s="290"/>
      <c r="D4" s="290"/>
      <c r="E4" s="290"/>
      <c r="F4" s="290"/>
      <c r="G4" s="290"/>
      <c r="H4" s="290"/>
      <c r="I4" s="290"/>
    </row>
    <row r="5" spans="1:9" ht="33.950000000000003" customHeight="1">
      <c r="A5" s="288" t="s">
        <v>57</v>
      </c>
      <c r="B5" s="288"/>
      <c r="C5" s="288"/>
      <c r="D5" s="288"/>
      <c r="E5" s="288"/>
      <c r="F5" s="288"/>
      <c r="G5" s="288"/>
      <c r="H5" s="288"/>
      <c r="I5" s="288"/>
    </row>
    <row r="6" spans="1:9" ht="27.95" customHeight="1">
      <c r="A6" s="56"/>
      <c r="B6" s="64"/>
      <c r="C6" s="53"/>
      <c r="D6" s="54"/>
      <c r="E6" s="55"/>
      <c r="F6" s="56"/>
      <c r="G6" s="57"/>
      <c r="H6" s="59"/>
      <c r="I6" s="57"/>
    </row>
    <row r="7" spans="1:9" ht="27.95" customHeight="1">
      <c r="A7" s="56"/>
      <c r="B7" s="64"/>
      <c r="C7" s="53"/>
      <c r="D7" s="54"/>
      <c r="E7" s="55"/>
      <c r="F7" s="56"/>
      <c r="G7" s="57"/>
      <c r="H7" s="59"/>
      <c r="I7" s="57"/>
    </row>
    <row r="8" spans="1:9" ht="27.95" customHeight="1">
      <c r="A8" s="56"/>
      <c r="B8" s="64"/>
      <c r="C8" s="53"/>
      <c r="D8" s="54"/>
      <c r="E8" s="55"/>
      <c r="F8" s="56"/>
      <c r="G8" s="57"/>
      <c r="H8" s="59"/>
      <c r="I8" s="57"/>
    </row>
    <row r="9" spans="1:9" ht="27.95" customHeight="1">
      <c r="A9" s="56"/>
      <c r="B9" s="64"/>
      <c r="C9" s="53"/>
      <c r="D9" s="54"/>
      <c r="E9" s="55"/>
      <c r="F9" s="56"/>
      <c r="G9" s="57"/>
      <c r="H9" s="59"/>
      <c r="I9" s="57"/>
    </row>
    <row r="10" spans="1:9" ht="27.95" customHeight="1">
      <c r="A10" s="56"/>
      <c r="B10" s="64"/>
      <c r="C10" s="53"/>
      <c r="D10" s="54"/>
      <c r="E10" s="55"/>
      <c r="F10" s="56"/>
      <c r="G10" s="57"/>
      <c r="H10" s="59"/>
      <c r="I10" s="57"/>
    </row>
  </sheetData>
  <mergeCells count="5">
    <mergeCell ref="A1:I1"/>
    <mergeCell ref="A3:I3"/>
    <mergeCell ref="A5:I5"/>
    <mergeCell ref="A2:I2"/>
    <mergeCell ref="A4:I4"/>
  </mergeCells>
  <pageMargins left="0.11811023622047245" right="0.11811023622047245" top="0.19685039370078741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zoomScale="75" zoomScaleNormal="100" workbookViewId="0">
      <selection activeCell="A4" sqref="A4:G4"/>
    </sheetView>
  </sheetViews>
  <sheetFormatPr defaultRowHeight="12.75"/>
  <cols>
    <col min="1" max="1" width="6.42578125" style="20" customWidth="1"/>
    <col min="2" max="2" width="21.7109375" style="18" customWidth="1"/>
    <col min="3" max="3" width="18.28515625" style="18" customWidth="1"/>
    <col min="4" max="4" width="13.42578125" style="18" customWidth="1"/>
    <col min="5" max="5" width="9.42578125" style="20" customWidth="1"/>
    <col min="6" max="6" width="9" style="18" customWidth="1"/>
    <col min="7" max="7" width="9.85546875" style="18" customWidth="1"/>
    <col min="8" max="8" width="9.140625" style="18" hidden="1" customWidth="1"/>
    <col min="9" max="16384" width="9.140625" style="18"/>
  </cols>
  <sheetData>
    <row r="1" spans="1:8" s="17" customFormat="1" ht="3.95" customHeight="1">
      <c r="A1" s="6"/>
      <c r="B1" s="40"/>
      <c r="C1" s="40"/>
      <c r="D1" s="40"/>
      <c r="E1" s="6"/>
      <c r="F1" s="40"/>
      <c r="G1" s="40"/>
      <c r="H1" s="40"/>
    </row>
    <row r="2" spans="1:8" ht="45" customHeight="1">
      <c r="A2" s="287" t="s">
        <v>74</v>
      </c>
      <c r="B2" s="287"/>
      <c r="C2" s="287"/>
      <c r="D2" s="287"/>
      <c r="E2" s="287"/>
      <c r="F2" s="287"/>
      <c r="G2" s="287"/>
      <c r="H2" s="287"/>
    </row>
    <row r="3" spans="1:8" s="19" customFormat="1" ht="1.1499999999999999" customHeight="1" thickBot="1">
      <c r="A3" s="74"/>
      <c r="B3" s="281"/>
      <c r="C3" s="281"/>
      <c r="D3" s="281"/>
      <c r="E3" s="281"/>
      <c r="F3" s="281"/>
      <c r="G3" s="281"/>
      <c r="H3" s="281"/>
    </row>
    <row r="4" spans="1:8" ht="30" customHeight="1" thickBot="1">
      <c r="A4" s="291">
        <v>40874</v>
      </c>
      <c r="B4" s="292"/>
      <c r="C4" s="292"/>
      <c r="D4" s="292"/>
      <c r="E4" s="292"/>
      <c r="F4" s="292"/>
      <c r="G4" s="293"/>
      <c r="H4" s="76"/>
    </row>
    <row r="5" spans="1:8" ht="30" customHeight="1" thickBot="1">
      <c r="A5" s="291" t="s">
        <v>75</v>
      </c>
      <c r="B5" s="300"/>
      <c r="C5" s="299" t="s">
        <v>76</v>
      </c>
      <c r="D5" s="293"/>
      <c r="E5" s="299" t="s">
        <v>76</v>
      </c>
      <c r="F5" s="292"/>
      <c r="G5" s="293"/>
      <c r="H5" s="77"/>
    </row>
    <row r="6" spans="1:8" ht="30" customHeight="1" thickBot="1">
      <c r="A6" s="294" t="s">
        <v>66</v>
      </c>
      <c r="B6" s="295"/>
      <c r="C6" s="294"/>
      <c r="D6" s="295"/>
      <c r="E6" s="296"/>
      <c r="F6" s="297"/>
      <c r="G6" s="298"/>
      <c r="H6" s="45"/>
    </row>
    <row r="7" spans="1:8" ht="30" customHeight="1" thickBot="1">
      <c r="A7" s="294" t="s">
        <v>67</v>
      </c>
      <c r="B7" s="295"/>
      <c r="C7" s="294"/>
      <c r="D7" s="295"/>
      <c r="E7" s="296"/>
      <c r="F7" s="297"/>
      <c r="G7" s="298"/>
      <c r="H7" s="77"/>
    </row>
    <row r="8" spans="1:8" ht="30" customHeight="1" thickBot="1">
      <c r="A8" s="294" t="s">
        <v>68</v>
      </c>
      <c r="B8" s="295"/>
      <c r="C8" s="294"/>
      <c r="D8" s="295"/>
      <c r="E8" s="296"/>
      <c r="F8" s="297"/>
      <c r="G8" s="298"/>
      <c r="H8" s="45"/>
    </row>
    <row r="9" spans="1:8" ht="30" customHeight="1" thickBot="1">
      <c r="A9" s="294" t="s">
        <v>69</v>
      </c>
      <c r="B9" s="295"/>
      <c r="C9" s="294"/>
      <c r="D9" s="295"/>
      <c r="E9" s="296"/>
      <c r="F9" s="297"/>
      <c r="G9" s="298"/>
      <c r="H9" s="48"/>
    </row>
    <row r="10" spans="1:8" ht="30" customHeight="1" thickBot="1">
      <c r="A10" s="294" t="s">
        <v>70</v>
      </c>
      <c r="B10" s="295"/>
      <c r="C10" s="294"/>
      <c r="D10" s="295"/>
      <c r="E10" s="296"/>
      <c r="F10" s="297"/>
      <c r="G10" s="298"/>
      <c r="H10" s="48"/>
    </row>
    <row r="11" spans="1:8" ht="30" customHeight="1" thickBot="1">
      <c r="A11" s="294" t="s">
        <v>71</v>
      </c>
      <c r="B11" s="295"/>
      <c r="C11" s="294"/>
      <c r="D11" s="295"/>
      <c r="E11" s="296"/>
      <c r="F11" s="297"/>
      <c r="G11" s="298"/>
      <c r="H11" s="45"/>
    </row>
    <row r="12" spans="1:8" ht="30" customHeight="1" thickBot="1">
      <c r="A12" s="294" t="s">
        <v>72</v>
      </c>
      <c r="B12" s="295"/>
      <c r="C12" s="294"/>
      <c r="D12" s="295"/>
      <c r="E12" s="296"/>
      <c r="F12" s="297"/>
      <c r="G12" s="298"/>
      <c r="H12" s="45"/>
    </row>
    <row r="13" spans="1:8" ht="30" customHeight="1" thickBot="1">
      <c r="A13" s="294" t="s">
        <v>73</v>
      </c>
      <c r="B13" s="295"/>
      <c r="C13" s="294"/>
      <c r="D13" s="295"/>
      <c r="E13" s="296"/>
      <c r="F13" s="297"/>
      <c r="G13" s="298"/>
      <c r="H13" s="45"/>
    </row>
    <row r="14" spans="1:8" ht="20.100000000000001" customHeight="1">
      <c r="A14" s="78"/>
      <c r="B14" s="78"/>
      <c r="C14" s="78"/>
      <c r="D14" s="78"/>
      <c r="E14" s="79"/>
      <c r="F14" s="79"/>
      <c r="G14" s="79"/>
      <c r="H14" s="45"/>
    </row>
    <row r="15" spans="1:8" ht="20.100000000000001" customHeight="1">
      <c r="A15" s="78"/>
      <c r="B15" s="78"/>
      <c r="C15" s="78"/>
      <c r="D15" s="78"/>
      <c r="E15" s="79"/>
      <c r="F15" s="79"/>
      <c r="G15" s="79"/>
      <c r="H15" s="45"/>
    </row>
    <row r="16" spans="1:8" ht="20.100000000000001" customHeight="1">
      <c r="A16" s="78"/>
      <c r="B16" s="78"/>
      <c r="C16" s="78"/>
      <c r="D16" s="78"/>
      <c r="E16" s="79"/>
      <c r="F16" s="79"/>
      <c r="G16" s="79"/>
      <c r="H16" s="45"/>
    </row>
    <row r="17" spans="1:11" ht="45" customHeight="1">
      <c r="A17" s="287" t="s">
        <v>74</v>
      </c>
      <c r="B17" s="287"/>
      <c r="C17" s="287"/>
      <c r="D17" s="287"/>
      <c r="E17" s="287"/>
      <c r="F17" s="287"/>
      <c r="G17" s="287"/>
      <c r="H17" s="287"/>
    </row>
    <row r="18" spans="1:11" ht="20.100000000000001" customHeight="1" thickBot="1">
      <c r="A18" s="75"/>
      <c r="B18" s="281"/>
      <c r="C18" s="281"/>
      <c r="D18" s="281"/>
      <c r="E18" s="281"/>
      <c r="F18" s="281"/>
      <c r="G18" s="281"/>
      <c r="H18" s="281"/>
    </row>
    <row r="19" spans="1:11" ht="30" customHeight="1" thickBot="1">
      <c r="A19" s="291">
        <v>40895</v>
      </c>
      <c r="B19" s="292"/>
      <c r="C19" s="292"/>
      <c r="D19" s="292"/>
      <c r="E19" s="292"/>
      <c r="F19" s="292"/>
      <c r="G19" s="293"/>
      <c r="H19" s="76"/>
    </row>
    <row r="20" spans="1:11" ht="30" customHeight="1" thickBot="1">
      <c r="A20" s="291" t="s">
        <v>75</v>
      </c>
      <c r="B20" s="300"/>
      <c r="C20" s="299" t="s">
        <v>76</v>
      </c>
      <c r="D20" s="293"/>
      <c r="E20" s="299" t="s">
        <v>76</v>
      </c>
      <c r="F20" s="292"/>
      <c r="G20" s="293"/>
      <c r="H20" s="77"/>
    </row>
    <row r="21" spans="1:11" ht="30" customHeight="1" thickBot="1">
      <c r="A21" s="294" t="s">
        <v>66</v>
      </c>
      <c r="B21" s="295"/>
      <c r="C21" s="294"/>
      <c r="D21" s="295"/>
      <c r="E21" s="296"/>
      <c r="F21" s="297"/>
      <c r="G21" s="298"/>
      <c r="H21" s="45"/>
    </row>
    <row r="22" spans="1:11" ht="30" customHeight="1" thickBot="1">
      <c r="A22" s="294" t="s">
        <v>67</v>
      </c>
      <c r="B22" s="295"/>
      <c r="C22" s="294"/>
      <c r="D22" s="295"/>
      <c r="E22" s="296"/>
      <c r="F22" s="297"/>
      <c r="G22" s="298"/>
      <c r="H22" s="77"/>
    </row>
    <row r="23" spans="1:11" ht="30" customHeight="1" thickBot="1">
      <c r="A23" s="294" t="s">
        <v>68</v>
      </c>
      <c r="B23" s="295"/>
      <c r="C23" s="294"/>
      <c r="D23" s="295"/>
      <c r="E23" s="296"/>
      <c r="F23" s="297"/>
      <c r="G23" s="298"/>
      <c r="H23" s="45"/>
    </row>
    <row r="24" spans="1:11" ht="30" customHeight="1" thickBot="1">
      <c r="A24" s="294" t="s">
        <v>69</v>
      </c>
      <c r="B24" s="295"/>
      <c r="C24" s="294"/>
      <c r="D24" s="295"/>
      <c r="E24" s="296"/>
      <c r="F24" s="297"/>
      <c r="G24" s="298"/>
      <c r="H24" s="48"/>
      <c r="K24" s="18" t="s">
        <v>7</v>
      </c>
    </row>
    <row r="25" spans="1:11" ht="30" customHeight="1" thickBot="1">
      <c r="A25" s="294" t="s">
        <v>70</v>
      </c>
      <c r="B25" s="295"/>
      <c r="C25" s="294"/>
      <c r="D25" s="295"/>
      <c r="E25" s="296"/>
      <c r="F25" s="297"/>
      <c r="G25" s="298"/>
      <c r="H25" s="48"/>
    </row>
    <row r="26" spans="1:11" ht="30" customHeight="1" thickBot="1">
      <c r="A26" s="294" t="s">
        <v>71</v>
      </c>
      <c r="B26" s="295"/>
      <c r="C26" s="294"/>
      <c r="D26" s="295"/>
      <c r="E26" s="296"/>
      <c r="F26" s="297"/>
      <c r="G26" s="298"/>
      <c r="H26" s="45"/>
    </row>
    <row r="27" spans="1:11" ht="30" customHeight="1" thickBot="1">
      <c r="A27" s="294" t="s">
        <v>72</v>
      </c>
      <c r="B27" s="295"/>
      <c r="C27" s="294"/>
      <c r="D27" s="295"/>
      <c r="E27" s="296"/>
      <c r="F27" s="297"/>
      <c r="G27" s="298"/>
      <c r="H27" s="45"/>
    </row>
    <row r="28" spans="1:11" ht="30" customHeight="1" thickBot="1">
      <c r="A28" s="294" t="s">
        <v>73</v>
      </c>
      <c r="B28" s="295"/>
      <c r="C28" s="294"/>
      <c r="D28" s="295"/>
      <c r="E28" s="296"/>
      <c r="F28" s="297"/>
      <c r="G28" s="298"/>
      <c r="H28" s="45"/>
    </row>
  </sheetData>
  <mergeCells count="60">
    <mergeCell ref="E7:G7"/>
    <mergeCell ref="E8:G8"/>
    <mergeCell ref="E9:G9"/>
    <mergeCell ref="C9:D9"/>
    <mergeCell ref="A8:B8"/>
    <mergeCell ref="C8:D8"/>
    <mergeCell ref="A9:B9"/>
    <mergeCell ref="A7:B7"/>
    <mergeCell ref="C7:D7"/>
    <mergeCell ref="A2:H2"/>
    <mergeCell ref="B3:H3"/>
    <mergeCell ref="E6:G6"/>
    <mergeCell ref="A4:G4"/>
    <mergeCell ref="A5:B5"/>
    <mergeCell ref="C5:D5"/>
    <mergeCell ref="E5:G5"/>
    <mergeCell ref="A6:B6"/>
    <mergeCell ref="C6:D6"/>
    <mergeCell ref="E20:G20"/>
    <mergeCell ref="E21:G21"/>
    <mergeCell ref="A21:B21"/>
    <mergeCell ref="C21:D21"/>
    <mergeCell ref="E25:G25"/>
    <mergeCell ref="E23:G23"/>
    <mergeCell ref="E24:G24"/>
    <mergeCell ref="A22:B22"/>
    <mergeCell ref="C22:D22"/>
    <mergeCell ref="A23:B23"/>
    <mergeCell ref="C23:D23"/>
    <mergeCell ref="A24:B24"/>
    <mergeCell ref="C24:D24"/>
    <mergeCell ref="A20:B20"/>
    <mergeCell ref="C20:D20"/>
    <mergeCell ref="E28:G28"/>
    <mergeCell ref="A28:B28"/>
    <mergeCell ref="C28:D28"/>
    <mergeCell ref="A12:B12"/>
    <mergeCell ref="C12:D12"/>
    <mergeCell ref="A13:B13"/>
    <mergeCell ref="C13:D13"/>
    <mergeCell ref="A25:B25"/>
    <mergeCell ref="C25:D25"/>
    <mergeCell ref="A26:B26"/>
    <mergeCell ref="C26:D26"/>
    <mergeCell ref="E26:G26"/>
    <mergeCell ref="E27:G27"/>
    <mergeCell ref="A27:B27"/>
    <mergeCell ref="C27:D27"/>
    <mergeCell ref="E22:G22"/>
    <mergeCell ref="A17:H17"/>
    <mergeCell ref="B18:H18"/>
    <mergeCell ref="A19:G19"/>
    <mergeCell ref="A10:B10"/>
    <mergeCell ref="C10:D10"/>
    <mergeCell ref="A11:B11"/>
    <mergeCell ref="C11:D11"/>
    <mergeCell ref="E13:G13"/>
    <mergeCell ref="E10:G10"/>
    <mergeCell ref="E11:G11"/>
    <mergeCell ref="E12:G12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topLeftCell="A13" zoomScale="75" zoomScaleNormal="100" workbookViewId="0">
      <selection activeCell="C21" sqref="C21:D21"/>
    </sheetView>
  </sheetViews>
  <sheetFormatPr defaultRowHeight="12.75"/>
  <cols>
    <col min="1" max="1" width="6.42578125" style="20" customWidth="1"/>
    <col min="2" max="2" width="21.7109375" style="18" customWidth="1"/>
    <col min="3" max="3" width="18.28515625" style="18" customWidth="1"/>
    <col min="4" max="4" width="13.42578125" style="18" customWidth="1"/>
    <col min="5" max="5" width="9.42578125" style="20" customWidth="1"/>
    <col min="6" max="6" width="9" style="18" customWidth="1"/>
    <col min="7" max="7" width="9.85546875" style="18" customWidth="1"/>
    <col min="8" max="8" width="9.140625" style="18" hidden="1" customWidth="1"/>
    <col min="9" max="16384" width="9.140625" style="18"/>
  </cols>
  <sheetData>
    <row r="1" spans="1:8" s="17" customFormat="1" ht="3.95" customHeight="1">
      <c r="A1" s="6"/>
      <c r="B1" s="40"/>
      <c r="C1" s="40"/>
      <c r="D1" s="40"/>
      <c r="E1" s="6"/>
      <c r="F1" s="40"/>
      <c r="G1" s="40"/>
      <c r="H1" s="40"/>
    </row>
    <row r="2" spans="1:8" ht="45" customHeight="1">
      <c r="A2" s="287" t="s">
        <v>112</v>
      </c>
      <c r="B2" s="287"/>
      <c r="C2" s="287"/>
      <c r="D2" s="287"/>
      <c r="E2" s="287"/>
      <c r="F2" s="287"/>
      <c r="G2" s="287"/>
      <c r="H2" s="287"/>
    </row>
    <row r="3" spans="1:8" s="19" customFormat="1" ht="1.1499999999999999" customHeight="1" thickBot="1">
      <c r="A3" s="75"/>
      <c r="B3" s="281"/>
      <c r="C3" s="281"/>
      <c r="D3" s="281"/>
      <c r="E3" s="281"/>
      <c r="F3" s="281"/>
      <c r="G3" s="281"/>
      <c r="H3" s="281"/>
    </row>
    <row r="4" spans="1:8" ht="30" customHeight="1" thickBot="1">
      <c r="A4" s="291">
        <v>41735</v>
      </c>
      <c r="B4" s="292"/>
      <c r="C4" s="292"/>
      <c r="D4" s="292"/>
      <c r="E4" s="292"/>
      <c r="F4" s="292"/>
      <c r="G4" s="293"/>
      <c r="H4" s="76"/>
    </row>
    <row r="5" spans="1:8" ht="30" customHeight="1" thickBot="1">
      <c r="A5" s="291" t="s">
        <v>75</v>
      </c>
      <c r="B5" s="300"/>
      <c r="C5" s="299" t="s">
        <v>76</v>
      </c>
      <c r="D5" s="293"/>
      <c r="E5" s="299" t="s">
        <v>76</v>
      </c>
      <c r="F5" s="292"/>
      <c r="G5" s="293"/>
      <c r="H5" s="77"/>
    </row>
    <row r="6" spans="1:8" ht="30" customHeight="1" thickBot="1">
      <c r="A6" s="294" t="s">
        <v>66</v>
      </c>
      <c r="B6" s="295"/>
      <c r="C6" s="294"/>
      <c r="D6" s="295"/>
      <c r="E6" s="296"/>
      <c r="F6" s="297"/>
      <c r="G6" s="298"/>
      <c r="H6" s="45"/>
    </row>
    <row r="7" spans="1:8" ht="30" customHeight="1" thickBot="1">
      <c r="A7" s="294" t="s">
        <v>67</v>
      </c>
      <c r="B7" s="295"/>
      <c r="C7" s="294"/>
      <c r="D7" s="295"/>
      <c r="E7" s="296"/>
      <c r="F7" s="297"/>
      <c r="G7" s="298"/>
      <c r="H7" s="77"/>
    </row>
    <row r="8" spans="1:8" ht="30" customHeight="1" thickBot="1">
      <c r="A8" s="294" t="s">
        <v>68</v>
      </c>
      <c r="B8" s="295"/>
      <c r="C8" s="294"/>
      <c r="D8" s="295"/>
      <c r="E8" s="296"/>
      <c r="F8" s="297"/>
      <c r="G8" s="298"/>
      <c r="H8" s="45"/>
    </row>
    <row r="9" spans="1:8" ht="30" customHeight="1" thickBot="1">
      <c r="A9" s="294" t="s">
        <v>69</v>
      </c>
      <c r="B9" s="295"/>
      <c r="C9" s="294"/>
      <c r="D9" s="295"/>
      <c r="E9" s="296"/>
      <c r="F9" s="297"/>
      <c r="G9" s="298"/>
      <c r="H9" s="48"/>
    </row>
    <row r="10" spans="1:8" ht="30" customHeight="1" thickBot="1">
      <c r="A10" s="294" t="s">
        <v>70</v>
      </c>
      <c r="B10" s="295"/>
      <c r="C10" s="294"/>
      <c r="D10" s="295"/>
      <c r="E10" s="296"/>
      <c r="F10" s="297"/>
      <c r="G10" s="298"/>
      <c r="H10" s="48"/>
    </row>
    <row r="11" spans="1:8" ht="30" customHeight="1" thickBot="1">
      <c r="A11" s="294" t="s">
        <v>71</v>
      </c>
      <c r="B11" s="295"/>
      <c r="C11" s="294"/>
      <c r="D11" s="295"/>
      <c r="E11" s="296"/>
      <c r="F11" s="297"/>
      <c r="G11" s="298"/>
      <c r="H11" s="45"/>
    </row>
    <row r="12" spans="1:8" ht="30" customHeight="1" thickBot="1">
      <c r="A12" s="294" t="s">
        <v>72</v>
      </c>
      <c r="B12" s="295"/>
      <c r="C12" s="294"/>
      <c r="D12" s="295"/>
      <c r="E12" s="296"/>
      <c r="F12" s="297"/>
      <c r="G12" s="298"/>
      <c r="H12" s="45"/>
    </row>
    <row r="13" spans="1:8" ht="30" customHeight="1" thickBot="1">
      <c r="A13" s="294" t="s">
        <v>73</v>
      </c>
      <c r="B13" s="295"/>
      <c r="C13" s="294"/>
      <c r="D13" s="295"/>
      <c r="E13" s="296"/>
      <c r="F13" s="297"/>
      <c r="G13" s="298"/>
      <c r="H13" s="45"/>
    </row>
    <row r="14" spans="1:8" ht="20.100000000000001" customHeight="1">
      <c r="A14" s="78"/>
      <c r="B14" s="78"/>
      <c r="C14" s="78"/>
      <c r="D14" s="78"/>
      <c r="E14" s="79"/>
      <c r="F14" s="79"/>
      <c r="G14" s="79"/>
      <c r="H14" s="45"/>
    </row>
    <row r="15" spans="1:8" ht="20.100000000000001" customHeight="1">
      <c r="A15" s="78"/>
      <c r="B15" s="78"/>
      <c r="C15" s="78"/>
      <c r="D15" s="78"/>
      <c r="E15" s="79"/>
      <c r="F15" s="79"/>
      <c r="G15" s="79"/>
      <c r="H15" s="45"/>
    </row>
    <row r="16" spans="1:8" ht="20.100000000000001" customHeight="1">
      <c r="A16" s="78"/>
      <c r="B16" s="78"/>
      <c r="C16" s="78"/>
      <c r="D16" s="78"/>
      <c r="E16" s="79"/>
      <c r="F16" s="79"/>
      <c r="G16" s="79"/>
      <c r="H16" s="45"/>
    </row>
    <row r="17" spans="1:11" ht="45" customHeight="1">
      <c r="A17" s="287" t="s">
        <v>112</v>
      </c>
      <c r="B17" s="287"/>
      <c r="C17" s="287"/>
      <c r="D17" s="287"/>
      <c r="E17" s="287"/>
      <c r="F17" s="287"/>
      <c r="G17" s="287"/>
      <c r="H17" s="287"/>
    </row>
    <row r="18" spans="1:11" ht="20.100000000000001" customHeight="1" thickBot="1">
      <c r="A18" s="202"/>
      <c r="B18" s="281"/>
      <c r="C18" s="281"/>
      <c r="D18" s="281"/>
      <c r="E18" s="281"/>
      <c r="F18" s="281"/>
      <c r="G18" s="281"/>
      <c r="H18" s="281"/>
    </row>
    <row r="19" spans="1:11" ht="30" customHeight="1" thickBot="1">
      <c r="A19" s="291">
        <v>41763</v>
      </c>
      <c r="B19" s="292"/>
      <c r="C19" s="292"/>
      <c r="D19" s="292"/>
      <c r="E19" s="292"/>
      <c r="F19" s="292"/>
      <c r="G19" s="293"/>
      <c r="H19" s="76"/>
    </row>
    <row r="20" spans="1:11" ht="30" customHeight="1" thickBot="1">
      <c r="A20" s="291" t="s">
        <v>75</v>
      </c>
      <c r="B20" s="300"/>
      <c r="C20" s="299" t="s">
        <v>76</v>
      </c>
      <c r="D20" s="293"/>
      <c r="E20" s="299" t="s">
        <v>76</v>
      </c>
      <c r="F20" s="292"/>
      <c r="G20" s="293"/>
      <c r="H20" s="77"/>
    </row>
    <row r="21" spans="1:11" ht="30" customHeight="1" thickBot="1">
      <c r="A21" s="294" t="s">
        <v>66</v>
      </c>
      <c r="B21" s="295"/>
      <c r="C21" s="294"/>
      <c r="D21" s="295"/>
      <c r="E21" s="296"/>
      <c r="F21" s="297"/>
      <c r="G21" s="298"/>
      <c r="H21" s="45"/>
    </row>
    <row r="22" spans="1:11" ht="30" customHeight="1" thickBot="1">
      <c r="A22" s="294" t="s">
        <v>67</v>
      </c>
      <c r="B22" s="295"/>
      <c r="C22" s="294"/>
      <c r="D22" s="295"/>
      <c r="E22" s="296"/>
      <c r="F22" s="297"/>
      <c r="G22" s="298"/>
      <c r="H22" s="77"/>
    </row>
    <row r="23" spans="1:11" ht="30" customHeight="1" thickBot="1">
      <c r="A23" s="294" t="s">
        <v>68</v>
      </c>
      <c r="B23" s="295"/>
      <c r="C23" s="294"/>
      <c r="D23" s="295"/>
      <c r="E23" s="296"/>
      <c r="F23" s="297"/>
      <c r="G23" s="298"/>
      <c r="H23" s="45"/>
    </row>
    <row r="24" spans="1:11" ht="30" customHeight="1" thickBot="1">
      <c r="A24" s="294" t="s">
        <v>69</v>
      </c>
      <c r="B24" s="295"/>
      <c r="C24" s="294"/>
      <c r="D24" s="295"/>
      <c r="E24" s="296"/>
      <c r="F24" s="297"/>
      <c r="G24" s="298"/>
      <c r="H24" s="48"/>
      <c r="K24" s="18" t="s">
        <v>7</v>
      </c>
    </row>
    <row r="25" spans="1:11" ht="30" customHeight="1" thickBot="1">
      <c r="A25" s="294" t="s">
        <v>70</v>
      </c>
      <c r="B25" s="295"/>
      <c r="C25" s="294"/>
      <c r="D25" s="295"/>
      <c r="E25" s="296"/>
      <c r="F25" s="297"/>
      <c r="G25" s="298"/>
      <c r="H25" s="48"/>
    </row>
    <row r="26" spans="1:11" ht="30" customHeight="1" thickBot="1">
      <c r="A26" s="294" t="s">
        <v>71</v>
      </c>
      <c r="B26" s="295"/>
      <c r="C26" s="294"/>
      <c r="D26" s="295"/>
      <c r="E26" s="296"/>
      <c r="F26" s="297"/>
      <c r="G26" s="298"/>
      <c r="H26" s="45"/>
    </row>
    <row r="27" spans="1:11" ht="30" customHeight="1" thickBot="1">
      <c r="A27" s="294" t="s">
        <v>72</v>
      </c>
      <c r="B27" s="295"/>
      <c r="C27" s="294"/>
      <c r="D27" s="295"/>
      <c r="E27" s="296"/>
      <c r="F27" s="297"/>
      <c r="G27" s="298"/>
      <c r="H27" s="45"/>
    </row>
    <row r="28" spans="1:11" ht="30" customHeight="1" thickBot="1">
      <c r="A28" s="294" t="s">
        <v>73</v>
      </c>
      <c r="B28" s="295"/>
      <c r="C28" s="294"/>
      <c r="D28" s="295"/>
      <c r="E28" s="296"/>
      <c r="F28" s="297"/>
      <c r="G28" s="298"/>
      <c r="H28" s="45"/>
    </row>
  </sheetData>
  <mergeCells count="60">
    <mergeCell ref="A27:B27"/>
    <mergeCell ref="C27:D27"/>
    <mergeCell ref="E27:G27"/>
    <mergeCell ref="A28:B28"/>
    <mergeCell ref="C28:D28"/>
    <mergeCell ref="E28:G28"/>
    <mergeCell ref="A25:B25"/>
    <mergeCell ref="C25:D25"/>
    <mergeCell ref="E25:G25"/>
    <mergeCell ref="A26:B26"/>
    <mergeCell ref="C26:D26"/>
    <mergeCell ref="E26:G26"/>
    <mergeCell ref="A23:B23"/>
    <mergeCell ref="C23:D23"/>
    <mergeCell ref="E23:G23"/>
    <mergeCell ref="A24:B24"/>
    <mergeCell ref="C24:D24"/>
    <mergeCell ref="E24:G24"/>
    <mergeCell ref="A21:B21"/>
    <mergeCell ref="C21:D21"/>
    <mergeCell ref="E21:G21"/>
    <mergeCell ref="A22:B22"/>
    <mergeCell ref="C22:D22"/>
    <mergeCell ref="E22:G22"/>
    <mergeCell ref="A17:H17"/>
    <mergeCell ref="B18:H18"/>
    <mergeCell ref="A19:G19"/>
    <mergeCell ref="A20:B20"/>
    <mergeCell ref="C20:D20"/>
    <mergeCell ref="E20:G20"/>
    <mergeCell ref="A12:B12"/>
    <mergeCell ref="C12:D12"/>
    <mergeCell ref="E12:G12"/>
    <mergeCell ref="A13:B13"/>
    <mergeCell ref="C13:D13"/>
    <mergeCell ref="E13:G13"/>
    <mergeCell ref="A10:B10"/>
    <mergeCell ref="C10:D10"/>
    <mergeCell ref="E10:G10"/>
    <mergeCell ref="A11:B11"/>
    <mergeCell ref="C11:D11"/>
    <mergeCell ref="E11:G11"/>
    <mergeCell ref="A8:B8"/>
    <mergeCell ref="C8:D8"/>
    <mergeCell ref="E8:G8"/>
    <mergeCell ref="A9:B9"/>
    <mergeCell ref="C9:D9"/>
    <mergeCell ref="E9:G9"/>
    <mergeCell ref="A6:B6"/>
    <mergeCell ref="C6:D6"/>
    <mergeCell ref="E6:G6"/>
    <mergeCell ref="A7:B7"/>
    <mergeCell ref="C7:D7"/>
    <mergeCell ref="E7:G7"/>
    <mergeCell ref="A2:H2"/>
    <mergeCell ref="B3:H3"/>
    <mergeCell ref="A4:G4"/>
    <mergeCell ref="A5:B5"/>
    <mergeCell ref="C5:D5"/>
    <mergeCell ref="E5:G5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9"/>
  </sheetPr>
  <dimension ref="A1:M65"/>
  <sheetViews>
    <sheetView view="pageBreakPreview" topLeftCell="A10" zoomScale="94" zoomScaleNormal="100" zoomScaleSheetLayoutView="94" workbookViewId="0">
      <selection activeCell="B22" sqref="B22"/>
    </sheetView>
  </sheetViews>
  <sheetFormatPr defaultRowHeight="12.75"/>
  <cols>
    <col min="1" max="1" width="6.42578125" style="20" customWidth="1"/>
    <col min="2" max="2" width="21.7109375" style="18" customWidth="1"/>
    <col min="3" max="5" width="7.7109375" style="18" customWidth="1"/>
    <col min="6" max="7" width="7.7109375" style="20" customWidth="1"/>
    <col min="8" max="8" width="7.7109375" style="18" customWidth="1"/>
    <col min="9" max="9" width="12.7109375" style="18" customWidth="1"/>
    <col min="10" max="10" width="11.28515625" style="18" customWidth="1"/>
    <col min="11" max="11" width="9.140625" style="18" hidden="1" customWidth="1"/>
    <col min="12" max="12" width="9.140625" style="18" customWidth="1"/>
    <col min="13" max="16384" width="9.140625" style="18"/>
  </cols>
  <sheetData>
    <row r="1" spans="1:13" s="17" customFormat="1" ht="3.95" customHeight="1" thickBot="1">
      <c r="A1" s="6"/>
      <c r="B1" s="40"/>
      <c r="C1" s="40"/>
      <c r="D1" s="40"/>
      <c r="E1" s="40"/>
      <c r="F1" s="6"/>
      <c r="G1" s="6"/>
      <c r="H1" s="40"/>
      <c r="I1" s="40"/>
      <c r="J1" s="40"/>
      <c r="K1" s="40"/>
      <c r="L1" s="40"/>
      <c r="M1" s="18"/>
    </row>
    <row r="2" spans="1:13" ht="45" customHeight="1">
      <c r="A2" s="301" t="s">
        <v>115</v>
      </c>
      <c r="B2" s="302"/>
      <c r="C2" s="302"/>
      <c r="D2" s="302"/>
      <c r="E2" s="302"/>
      <c r="F2" s="302"/>
      <c r="G2" s="302"/>
      <c r="H2" s="302"/>
      <c r="I2" s="302"/>
      <c r="J2" s="302"/>
      <c r="K2" s="303"/>
      <c r="L2" s="83"/>
    </row>
    <row r="3" spans="1:13" s="19" customFormat="1" ht="1.1499999999999999" customHeight="1">
      <c r="A3" s="158"/>
      <c r="B3" s="281"/>
      <c r="C3" s="281"/>
      <c r="D3" s="281"/>
      <c r="E3" s="281"/>
      <c r="F3" s="281"/>
      <c r="G3" s="281"/>
      <c r="H3" s="281"/>
      <c r="I3" s="281"/>
      <c r="J3" s="281"/>
      <c r="K3" s="304"/>
      <c r="L3" s="80"/>
      <c r="M3" s="18"/>
    </row>
    <row r="4" spans="1:13" ht="30" customHeight="1" thickBot="1">
      <c r="A4" s="305">
        <v>41735</v>
      </c>
      <c r="B4" s="306"/>
      <c r="C4" s="306"/>
      <c r="D4" s="306"/>
      <c r="E4" s="306"/>
      <c r="F4" s="306"/>
      <c r="G4" s="306"/>
      <c r="H4" s="306"/>
      <c r="I4" s="306"/>
      <c r="J4" s="306"/>
      <c r="K4" s="159"/>
      <c r="L4" s="6"/>
    </row>
    <row r="5" spans="1:13" ht="20.100000000000001" customHeight="1" thickBot="1">
      <c r="A5" s="87" t="s">
        <v>7</v>
      </c>
      <c r="B5" s="137" t="s">
        <v>94</v>
      </c>
      <c r="C5" s="136" t="s">
        <v>77</v>
      </c>
      <c r="D5" s="92" t="s">
        <v>78</v>
      </c>
      <c r="E5" s="92" t="s">
        <v>59</v>
      </c>
      <c r="F5" s="92" t="s">
        <v>77</v>
      </c>
      <c r="G5" s="92" t="s">
        <v>78</v>
      </c>
      <c r="H5" s="95" t="s">
        <v>59</v>
      </c>
      <c r="I5" s="98" t="s">
        <v>79</v>
      </c>
      <c r="J5" s="96" t="s">
        <v>80</v>
      </c>
      <c r="K5" s="160"/>
    </row>
    <row r="6" spans="1:13" ht="23.1" customHeight="1">
      <c r="A6" s="157">
        <v>1</v>
      </c>
      <c r="B6" s="121" t="s">
        <v>146</v>
      </c>
      <c r="C6" s="85">
        <v>142</v>
      </c>
      <c r="D6" s="81">
        <v>67</v>
      </c>
      <c r="E6" s="116">
        <v>209</v>
      </c>
      <c r="F6" s="81">
        <v>166</v>
      </c>
      <c r="G6" s="81">
        <v>60</v>
      </c>
      <c r="H6" s="117">
        <v>226</v>
      </c>
      <c r="I6" s="99">
        <f t="shared" ref="I6:I20" si="0">E6+H6</f>
        <v>435</v>
      </c>
      <c r="J6" s="97">
        <v>15</v>
      </c>
      <c r="K6" s="161"/>
      <c r="L6" s="34"/>
    </row>
    <row r="7" spans="1:13" ht="23.1" customHeight="1">
      <c r="A7" s="138">
        <v>2</v>
      </c>
      <c r="B7" s="121" t="s">
        <v>126</v>
      </c>
      <c r="C7" s="85">
        <v>152</v>
      </c>
      <c r="D7" s="81">
        <v>59</v>
      </c>
      <c r="E7" s="116">
        <v>211</v>
      </c>
      <c r="F7" s="81">
        <v>143</v>
      </c>
      <c r="G7" s="81">
        <v>70</v>
      </c>
      <c r="H7" s="117">
        <v>213</v>
      </c>
      <c r="I7" s="99">
        <f t="shared" si="0"/>
        <v>424</v>
      </c>
      <c r="J7" s="97">
        <v>14</v>
      </c>
      <c r="K7" s="162"/>
    </row>
    <row r="8" spans="1:13" ht="23.1" customHeight="1">
      <c r="A8" s="138">
        <v>3</v>
      </c>
      <c r="B8" s="121" t="s">
        <v>147</v>
      </c>
      <c r="C8" s="85">
        <v>148</v>
      </c>
      <c r="D8" s="81">
        <v>44</v>
      </c>
      <c r="E8" s="116">
        <v>192</v>
      </c>
      <c r="F8" s="81">
        <v>141</v>
      </c>
      <c r="G8" s="81">
        <v>90</v>
      </c>
      <c r="H8" s="117">
        <v>231</v>
      </c>
      <c r="I8" s="99">
        <f t="shared" si="0"/>
        <v>423</v>
      </c>
      <c r="J8" s="97">
        <v>13</v>
      </c>
      <c r="K8" s="161"/>
      <c r="L8" s="34"/>
    </row>
    <row r="9" spans="1:13" ht="23.1" customHeight="1">
      <c r="A9" s="138">
        <v>4</v>
      </c>
      <c r="B9" s="123" t="s">
        <v>121</v>
      </c>
      <c r="C9" s="84">
        <v>145</v>
      </c>
      <c r="D9" s="81">
        <v>72</v>
      </c>
      <c r="E9" s="116">
        <v>217</v>
      </c>
      <c r="F9" s="2">
        <v>135</v>
      </c>
      <c r="G9" s="2">
        <v>69</v>
      </c>
      <c r="H9" s="117">
        <v>204</v>
      </c>
      <c r="I9" s="99">
        <f t="shared" si="0"/>
        <v>421</v>
      </c>
      <c r="J9" s="97">
        <v>12</v>
      </c>
      <c r="K9" s="163"/>
      <c r="L9" s="35"/>
    </row>
    <row r="10" spans="1:13" ht="23.1" customHeight="1">
      <c r="A10" s="138">
        <v>5</v>
      </c>
      <c r="B10" s="121" t="s">
        <v>122</v>
      </c>
      <c r="C10" s="201">
        <v>141</v>
      </c>
      <c r="D10" s="86">
        <v>41</v>
      </c>
      <c r="E10" s="116">
        <v>182</v>
      </c>
      <c r="F10" s="86">
        <v>140</v>
      </c>
      <c r="G10" s="86">
        <v>88</v>
      </c>
      <c r="H10" s="117">
        <v>228</v>
      </c>
      <c r="I10" s="99">
        <f t="shared" si="0"/>
        <v>410</v>
      </c>
      <c r="J10" s="97">
        <v>11</v>
      </c>
      <c r="K10" s="163"/>
      <c r="L10" s="35"/>
    </row>
    <row r="11" spans="1:13" ht="23.1" customHeight="1">
      <c r="A11" s="138">
        <v>6</v>
      </c>
      <c r="B11" s="121" t="s">
        <v>120</v>
      </c>
      <c r="C11" s="85">
        <v>152</v>
      </c>
      <c r="D11" s="81">
        <v>54</v>
      </c>
      <c r="E11" s="116">
        <v>206</v>
      </c>
      <c r="F11" s="81">
        <v>148</v>
      </c>
      <c r="G11" s="81">
        <v>54</v>
      </c>
      <c r="H11" s="117">
        <v>202</v>
      </c>
      <c r="I11" s="99">
        <f t="shared" ref="I11" si="1">E11+H11</f>
        <v>408</v>
      </c>
      <c r="J11" s="97">
        <v>10</v>
      </c>
      <c r="K11" s="161"/>
      <c r="L11" s="34"/>
    </row>
    <row r="12" spans="1:13" ht="23.1" customHeight="1">
      <c r="A12" s="138">
        <v>7</v>
      </c>
      <c r="B12" s="123" t="s">
        <v>123</v>
      </c>
      <c r="C12" s="84">
        <v>145</v>
      </c>
      <c r="D12" s="81">
        <v>57</v>
      </c>
      <c r="E12" s="116">
        <v>202</v>
      </c>
      <c r="F12" s="2">
        <v>142</v>
      </c>
      <c r="G12" s="2">
        <v>54</v>
      </c>
      <c r="H12" s="117">
        <v>196</v>
      </c>
      <c r="I12" s="99">
        <f t="shared" si="0"/>
        <v>398</v>
      </c>
      <c r="J12" s="97">
        <v>9</v>
      </c>
      <c r="K12" s="161"/>
      <c r="L12" s="34"/>
    </row>
    <row r="13" spans="1:13" ht="23.1" customHeight="1">
      <c r="A13" s="138">
        <v>8</v>
      </c>
      <c r="B13" s="122" t="s">
        <v>133</v>
      </c>
      <c r="C13" s="84">
        <v>126</v>
      </c>
      <c r="D13" s="81">
        <v>53</v>
      </c>
      <c r="E13" s="116">
        <v>179</v>
      </c>
      <c r="F13" s="81">
        <v>139</v>
      </c>
      <c r="G13" s="81">
        <v>67</v>
      </c>
      <c r="H13" s="117">
        <v>208</v>
      </c>
      <c r="I13" s="99">
        <f t="shared" si="0"/>
        <v>387</v>
      </c>
      <c r="J13" s="97">
        <v>8</v>
      </c>
      <c r="K13" s="161"/>
      <c r="L13" s="34"/>
    </row>
    <row r="14" spans="1:13" ht="23.1" customHeight="1">
      <c r="A14" s="138">
        <v>9</v>
      </c>
      <c r="B14" s="121" t="s">
        <v>132</v>
      </c>
      <c r="C14" s="85">
        <v>152</v>
      </c>
      <c r="D14" s="81">
        <v>62</v>
      </c>
      <c r="E14" s="116">
        <v>214</v>
      </c>
      <c r="F14" s="81">
        <v>126</v>
      </c>
      <c r="G14" s="81">
        <v>45</v>
      </c>
      <c r="H14" s="117">
        <v>171</v>
      </c>
      <c r="I14" s="99">
        <f t="shared" si="0"/>
        <v>385</v>
      </c>
      <c r="J14" s="97">
        <v>7</v>
      </c>
      <c r="K14" s="161"/>
      <c r="L14" s="34"/>
    </row>
    <row r="15" spans="1:13" ht="23.1" customHeight="1">
      <c r="A15" s="138">
        <v>10</v>
      </c>
      <c r="B15" s="121" t="s">
        <v>125</v>
      </c>
      <c r="C15" s="85">
        <v>148</v>
      </c>
      <c r="D15" s="81">
        <v>52</v>
      </c>
      <c r="E15" s="116">
        <v>200</v>
      </c>
      <c r="F15" s="81">
        <v>139</v>
      </c>
      <c r="G15" s="81">
        <v>45</v>
      </c>
      <c r="H15" s="117">
        <v>184</v>
      </c>
      <c r="I15" s="99">
        <f t="shared" si="0"/>
        <v>384</v>
      </c>
      <c r="J15" s="97">
        <v>6</v>
      </c>
      <c r="K15" s="161"/>
      <c r="L15" s="34"/>
    </row>
    <row r="16" spans="1:13" ht="23.1" customHeight="1">
      <c r="A16" s="138">
        <v>11</v>
      </c>
      <c r="B16" s="123" t="s">
        <v>148</v>
      </c>
      <c r="C16" s="85">
        <v>131</v>
      </c>
      <c r="D16" s="81">
        <v>61</v>
      </c>
      <c r="E16" s="116">
        <v>192</v>
      </c>
      <c r="F16" s="81">
        <v>142</v>
      </c>
      <c r="G16" s="81">
        <v>45</v>
      </c>
      <c r="H16" s="117">
        <v>187</v>
      </c>
      <c r="I16" s="99">
        <f t="shared" si="0"/>
        <v>379</v>
      </c>
      <c r="J16" s="97">
        <v>5</v>
      </c>
      <c r="K16" s="161"/>
      <c r="L16" s="34"/>
    </row>
    <row r="17" spans="1:12" ht="23.1" customHeight="1">
      <c r="A17" s="138">
        <v>12</v>
      </c>
      <c r="B17" s="122" t="s">
        <v>124</v>
      </c>
      <c r="C17" s="85">
        <v>146</v>
      </c>
      <c r="D17" s="81">
        <v>36</v>
      </c>
      <c r="E17" s="116">
        <v>182</v>
      </c>
      <c r="F17" s="81">
        <v>118</v>
      </c>
      <c r="G17" s="81">
        <v>53</v>
      </c>
      <c r="H17" s="117">
        <v>171</v>
      </c>
      <c r="I17" s="99">
        <f t="shared" si="0"/>
        <v>353</v>
      </c>
      <c r="J17" s="97">
        <v>4</v>
      </c>
      <c r="K17" s="164"/>
      <c r="L17" s="36"/>
    </row>
    <row r="18" spans="1:12" ht="23.1" customHeight="1">
      <c r="A18" s="138">
        <v>13</v>
      </c>
      <c r="B18" s="123" t="s">
        <v>135</v>
      </c>
      <c r="C18" s="39">
        <v>132</v>
      </c>
      <c r="D18" s="81">
        <v>45</v>
      </c>
      <c r="E18" s="116">
        <v>177</v>
      </c>
      <c r="F18" s="81">
        <v>120</v>
      </c>
      <c r="G18" s="81">
        <v>54</v>
      </c>
      <c r="H18" s="117">
        <v>174</v>
      </c>
      <c r="I18" s="99">
        <f t="shared" si="0"/>
        <v>351</v>
      </c>
      <c r="J18" s="97">
        <v>3</v>
      </c>
      <c r="K18" s="163"/>
      <c r="L18" s="35"/>
    </row>
    <row r="19" spans="1:12" ht="23.1" customHeight="1">
      <c r="A19" s="138">
        <v>14</v>
      </c>
      <c r="B19" s="123" t="s">
        <v>127</v>
      </c>
      <c r="C19" s="84">
        <v>104</v>
      </c>
      <c r="D19" s="156">
        <v>53</v>
      </c>
      <c r="E19" s="116">
        <v>157</v>
      </c>
      <c r="F19" s="156">
        <v>126</v>
      </c>
      <c r="G19" s="156">
        <v>44</v>
      </c>
      <c r="H19" s="117">
        <v>170</v>
      </c>
      <c r="I19" s="99">
        <f t="shared" si="0"/>
        <v>327</v>
      </c>
      <c r="J19" s="97">
        <v>2</v>
      </c>
      <c r="K19" s="161"/>
      <c r="L19" s="34"/>
    </row>
    <row r="20" spans="1:12" ht="23.1" customHeight="1">
      <c r="A20" s="138">
        <v>15</v>
      </c>
      <c r="B20" s="123" t="s">
        <v>134</v>
      </c>
      <c r="C20" s="38">
        <v>109</v>
      </c>
      <c r="D20" s="81">
        <v>27</v>
      </c>
      <c r="E20" s="116">
        <v>136</v>
      </c>
      <c r="F20" s="81">
        <v>126</v>
      </c>
      <c r="G20" s="81">
        <v>47</v>
      </c>
      <c r="H20" s="117">
        <v>173</v>
      </c>
      <c r="I20" s="99">
        <f t="shared" si="0"/>
        <v>309</v>
      </c>
      <c r="J20" s="97">
        <v>1</v>
      </c>
      <c r="K20" s="163"/>
      <c r="L20" s="35"/>
    </row>
    <row r="21" spans="1:12" ht="23.1" customHeight="1">
      <c r="A21" s="138"/>
      <c r="B21" s="123"/>
      <c r="C21" s="85"/>
      <c r="D21" s="81"/>
      <c r="E21" s="116"/>
      <c r="F21" s="81"/>
      <c r="G21" s="81"/>
      <c r="H21" s="117"/>
      <c r="I21" s="99"/>
      <c r="J21" s="97"/>
      <c r="K21" s="163"/>
      <c r="L21" s="35"/>
    </row>
    <row r="22" spans="1:12" ht="23.25">
      <c r="A22" s="138"/>
      <c r="B22" s="123"/>
      <c r="C22" s="85"/>
      <c r="D22" s="81"/>
      <c r="E22" s="116"/>
      <c r="F22" s="81"/>
      <c r="G22" s="81"/>
      <c r="H22" s="117"/>
      <c r="I22" s="99"/>
      <c r="J22" s="97"/>
      <c r="K22" s="165"/>
    </row>
    <row r="23" spans="1:12" ht="24" thickBot="1">
      <c r="A23" s="139"/>
      <c r="B23" s="272"/>
      <c r="C23" s="273"/>
      <c r="D23" s="274"/>
      <c r="E23" s="275"/>
      <c r="F23" s="276"/>
      <c r="G23" s="276"/>
      <c r="H23" s="277"/>
      <c r="I23" s="278"/>
      <c r="J23" s="166"/>
      <c r="K23" s="167"/>
    </row>
    <row r="55" spans="13:13">
      <c r="M55" s="17"/>
    </row>
    <row r="57" spans="13:13" ht="20.25">
      <c r="M57" s="19"/>
    </row>
    <row r="65" spans="13:13" ht="20.25">
      <c r="M65" s="19"/>
    </row>
  </sheetData>
  <sortState ref="B6:I18">
    <sortCondition descending="1" ref="I6:I18"/>
  </sortState>
  <mergeCells count="3">
    <mergeCell ref="A2:K2"/>
    <mergeCell ref="B3:K3"/>
    <mergeCell ref="A4:J4"/>
  </mergeCells>
  <pageMargins left="0.51181102362204722" right="0.19685039370078741" top="0.78740157480314965" bottom="0" header="0" footer="0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9"/>
  </sheetPr>
  <dimension ref="A1:N65"/>
  <sheetViews>
    <sheetView view="pageBreakPreview" zoomScale="94" zoomScaleNormal="100" zoomScaleSheetLayoutView="94" workbookViewId="0">
      <selection activeCell="C22" sqref="C22"/>
    </sheetView>
  </sheetViews>
  <sheetFormatPr defaultRowHeight="12.75"/>
  <cols>
    <col min="1" max="1" width="4.7109375" style="20" customWidth="1"/>
    <col min="2" max="2" width="30.7109375" style="18" customWidth="1"/>
    <col min="3" max="5" width="20.7109375" style="18" customWidth="1"/>
    <col min="6" max="6" width="7.7109375" style="18" customWidth="1"/>
    <col min="7" max="8" width="7.7109375" style="20" customWidth="1"/>
    <col min="9" max="9" width="7.7109375" style="18" customWidth="1"/>
    <col min="10" max="10" width="30.7109375" style="18" customWidth="1"/>
    <col min="11" max="11" width="11.28515625" style="18" customWidth="1"/>
    <col min="12" max="12" width="9.140625" style="18" hidden="1" customWidth="1"/>
    <col min="13" max="13" width="9.140625" style="18" customWidth="1"/>
    <col min="14" max="16384" width="9.140625" style="18"/>
  </cols>
  <sheetData>
    <row r="1" spans="1:14" s="17" customFormat="1" ht="3.95" customHeight="1" thickBot="1">
      <c r="A1" s="6"/>
      <c r="B1" s="40"/>
      <c r="C1" s="40"/>
      <c r="D1" s="40"/>
      <c r="E1" s="40"/>
      <c r="F1" s="40"/>
      <c r="G1" s="6"/>
      <c r="H1" s="6"/>
      <c r="I1" s="40"/>
      <c r="J1" s="40"/>
      <c r="K1" s="40"/>
      <c r="L1" s="40"/>
      <c r="M1" s="40"/>
      <c r="N1" s="18"/>
    </row>
    <row r="2" spans="1:14" ht="45" customHeight="1">
      <c r="A2" s="301" t="s">
        <v>115</v>
      </c>
      <c r="B2" s="302"/>
      <c r="C2" s="302"/>
      <c r="D2" s="302"/>
      <c r="E2" s="302"/>
      <c r="F2" s="228"/>
      <c r="G2" s="228"/>
      <c r="H2" s="228"/>
      <c r="I2" s="228"/>
      <c r="J2" s="228"/>
      <c r="K2" s="228"/>
      <c r="L2" s="229"/>
      <c r="M2" s="83"/>
    </row>
    <row r="3" spans="1:14" s="19" customFormat="1" ht="1.1499999999999999" customHeight="1">
      <c r="A3" s="158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304"/>
      <c r="M3" s="220"/>
      <c r="N3" s="18"/>
    </row>
    <row r="4" spans="1:14" ht="30" customHeight="1" thickBot="1">
      <c r="A4" s="307" t="s">
        <v>153</v>
      </c>
      <c r="B4" s="308"/>
      <c r="C4" s="308"/>
      <c r="D4" s="308"/>
      <c r="E4" s="308"/>
      <c r="F4" s="247"/>
      <c r="G4" s="247"/>
      <c r="H4" s="247"/>
      <c r="I4" s="247"/>
      <c r="J4" s="247"/>
      <c r="K4" s="247"/>
      <c r="L4" s="248"/>
      <c r="M4" s="6"/>
    </row>
    <row r="5" spans="1:14" ht="20.100000000000001" customHeight="1" thickBot="1">
      <c r="A5" s="242" t="s">
        <v>7</v>
      </c>
      <c r="B5" s="243" t="s">
        <v>82</v>
      </c>
      <c r="C5" s="244" t="s">
        <v>144</v>
      </c>
      <c r="D5" s="245" t="s">
        <v>143</v>
      </c>
      <c r="E5" s="246" t="s">
        <v>80</v>
      </c>
      <c r="G5" s="18"/>
      <c r="H5" s="18"/>
    </row>
    <row r="6" spans="1:14" ht="23.1" customHeight="1" thickBot="1">
      <c r="A6" s="157">
        <v>1</v>
      </c>
      <c r="B6" s="232" t="s">
        <v>36</v>
      </c>
      <c r="C6" s="236">
        <v>7</v>
      </c>
      <c r="D6" s="224">
        <v>418.8</v>
      </c>
      <c r="E6" s="225">
        <v>69</v>
      </c>
      <c r="F6" s="34"/>
      <c r="G6" s="18"/>
      <c r="H6" s="18"/>
      <c r="J6" s="230"/>
    </row>
    <row r="7" spans="1:14" ht="23.1" customHeight="1">
      <c r="A7" s="138">
        <v>2</v>
      </c>
      <c r="B7" s="230" t="s">
        <v>65</v>
      </c>
      <c r="C7" s="237">
        <v>7</v>
      </c>
      <c r="D7" s="222">
        <v>413.7</v>
      </c>
      <c r="E7" s="226">
        <v>69</v>
      </c>
      <c r="G7" s="18"/>
      <c r="H7" s="18"/>
      <c r="J7" s="231"/>
    </row>
    <row r="8" spans="1:14" ht="23.1" customHeight="1">
      <c r="A8" s="138">
        <v>3</v>
      </c>
      <c r="B8" s="231" t="s">
        <v>28</v>
      </c>
      <c r="C8" s="238">
        <v>7</v>
      </c>
      <c r="D8" s="222">
        <v>416.7</v>
      </c>
      <c r="E8" s="226">
        <v>66</v>
      </c>
      <c r="F8" s="34"/>
      <c r="G8" s="18"/>
      <c r="H8" s="18"/>
      <c r="J8" s="232"/>
    </row>
    <row r="9" spans="1:14" ht="23.1" customHeight="1">
      <c r="A9" s="138">
        <v>4</v>
      </c>
      <c r="B9" s="233" t="s">
        <v>31</v>
      </c>
      <c r="C9" s="238">
        <v>7</v>
      </c>
      <c r="D9" s="222">
        <v>395</v>
      </c>
      <c r="E9" s="226">
        <v>59</v>
      </c>
      <c r="F9" s="35"/>
      <c r="G9" s="18"/>
      <c r="H9" s="18"/>
      <c r="J9" s="233"/>
    </row>
    <row r="10" spans="1:14" ht="23.1" customHeight="1">
      <c r="A10" s="138">
        <v>5</v>
      </c>
      <c r="B10" s="235" t="s">
        <v>45</v>
      </c>
      <c r="C10" s="240">
        <v>6</v>
      </c>
      <c r="D10" s="223">
        <v>389.5</v>
      </c>
      <c r="E10" s="226">
        <v>55</v>
      </c>
      <c r="F10" s="35"/>
      <c r="G10" s="18"/>
      <c r="H10" s="18"/>
      <c r="J10" s="234"/>
    </row>
    <row r="11" spans="1:14" ht="23.1" customHeight="1">
      <c r="A11" s="138">
        <v>6</v>
      </c>
      <c r="B11" s="234" t="s">
        <v>22</v>
      </c>
      <c r="C11" s="239">
        <v>7</v>
      </c>
      <c r="D11" s="222">
        <v>391.6</v>
      </c>
      <c r="E11" s="226">
        <v>51</v>
      </c>
      <c r="F11" s="34"/>
      <c r="G11" s="18"/>
      <c r="H11" s="18"/>
      <c r="J11" s="235"/>
    </row>
    <row r="12" spans="1:14" ht="23.1" customHeight="1">
      <c r="A12" s="138">
        <v>7</v>
      </c>
      <c r="B12" s="234" t="s">
        <v>107</v>
      </c>
      <c r="C12" s="239">
        <v>5</v>
      </c>
      <c r="D12" s="222">
        <v>387.6</v>
      </c>
      <c r="E12" s="226">
        <v>45</v>
      </c>
      <c r="F12" s="34"/>
      <c r="G12" s="18"/>
      <c r="H12" s="18"/>
      <c r="J12" s="234"/>
    </row>
    <row r="13" spans="1:14" ht="23.1" customHeight="1">
      <c r="A13" s="138">
        <v>8</v>
      </c>
      <c r="B13" s="234" t="s">
        <v>95</v>
      </c>
      <c r="C13" s="239">
        <v>7</v>
      </c>
      <c r="D13" s="222">
        <v>370.1</v>
      </c>
      <c r="E13" s="226">
        <v>40</v>
      </c>
      <c r="F13" s="34"/>
      <c r="G13" s="18"/>
      <c r="H13" s="18"/>
      <c r="J13" s="234"/>
    </row>
    <row r="14" spans="1:14" ht="23.1" customHeight="1">
      <c r="A14" s="138">
        <v>9</v>
      </c>
      <c r="B14" s="231" t="s">
        <v>32</v>
      </c>
      <c r="C14" s="237">
        <v>4</v>
      </c>
      <c r="D14" s="222">
        <v>386.2</v>
      </c>
      <c r="E14" s="226">
        <v>26</v>
      </c>
      <c r="F14" s="34"/>
      <c r="G14" s="18"/>
      <c r="H14" s="18"/>
      <c r="J14" s="231"/>
    </row>
    <row r="15" spans="1:14" ht="23.1" customHeight="1">
      <c r="A15" s="138">
        <v>10</v>
      </c>
      <c r="B15" s="234" t="s">
        <v>99</v>
      </c>
      <c r="C15" s="239">
        <v>7</v>
      </c>
      <c r="D15" s="222">
        <v>347.4</v>
      </c>
      <c r="E15" s="226">
        <v>23</v>
      </c>
      <c r="F15" s="34"/>
      <c r="G15" s="18"/>
      <c r="H15" s="18"/>
      <c r="J15" s="234"/>
    </row>
    <row r="16" spans="1:14" ht="23.1" customHeight="1">
      <c r="A16" s="138">
        <v>11</v>
      </c>
      <c r="B16" s="232" t="s">
        <v>61</v>
      </c>
      <c r="C16" s="240">
        <v>4</v>
      </c>
      <c r="D16" s="223">
        <v>379.3</v>
      </c>
      <c r="E16" s="226">
        <v>18</v>
      </c>
      <c r="F16" s="34"/>
      <c r="G16" s="18"/>
      <c r="H16" s="18"/>
      <c r="J16" s="235"/>
    </row>
    <row r="17" spans="1:10" ht="23.1" customHeight="1">
      <c r="A17" s="138">
        <v>12</v>
      </c>
      <c r="B17" s="235" t="s">
        <v>131</v>
      </c>
      <c r="C17" s="237">
        <v>3</v>
      </c>
      <c r="D17" s="222">
        <v>309.60000000000002</v>
      </c>
      <c r="E17" s="226">
        <v>17</v>
      </c>
      <c r="F17" s="36"/>
      <c r="G17" s="18"/>
      <c r="H17" s="18"/>
      <c r="J17" s="231"/>
    </row>
    <row r="18" spans="1:10" ht="23.1" customHeight="1">
      <c r="A18" s="138">
        <v>13</v>
      </c>
      <c r="B18" s="234" t="s">
        <v>64</v>
      </c>
      <c r="C18" s="241">
        <v>6</v>
      </c>
      <c r="D18" s="223">
        <v>321.3</v>
      </c>
      <c r="E18" s="226">
        <v>16</v>
      </c>
      <c r="F18" s="35"/>
      <c r="G18" s="18"/>
      <c r="H18" s="18"/>
      <c r="J18" s="232"/>
    </row>
    <row r="19" spans="1:10" ht="23.1" customHeight="1">
      <c r="A19" s="138">
        <v>14</v>
      </c>
      <c r="B19" s="231" t="s">
        <v>150</v>
      </c>
      <c r="C19" s="239">
        <v>1</v>
      </c>
      <c r="D19" s="222">
        <v>435</v>
      </c>
      <c r="E19" s="226">
        <v>15</v>
      </c>
      <c r="G19" s="34"/>
      <c r="H19" s="18"/>
      <c r="J19" s="234"/>
    </row>
    <row r="20" spans="1:10" ht="23.1" customHeight="1">
      <c r="A20" s="138">
        <v>15</v>
      </c>
      <c r="B20" s="231" t="s">
        <v>109</v>
      </c>
      <c r="C20" s="239">
        <v>7</v>
      </c>
      <c r="D20" s="222">
        <v>308.8</v>
      </c>
      <c r="E20" s="226">
        <v>14</v>
      </c>
      <c r="G20" s="35"/>
      <c r="H20" s="18"/>
      <c r="J20" s="234"/>
    </row>
    <row r="21" spans="1:10" ht="23.1" customHeight="1">
      <c r="A21" s="138">
        <v>16</v>
      </c>
      <c r="B21" s="234" t="s">
        <v>149</v>
      </c>
      <c r="C21" s="239">
        <v>1</v>
      </c>
      <c r="D21" s="222">
        <v>423</v>
      </c>
      <c r="E21" s="226">
        <v>13</v>
      </c>
      <c r="G21" s="35"/>
      <c r="H21" s="18"/>
    </row>
    <row r="22" spans="1:10" ht="23.25">
      <c r="A22" s="138">
        <v>17</v>
      </c>
      <c r="B22" s="234" t="s">
        <v>41</v>
      </c>
      <c r="C22" s="239">
        <v>6</v>
      </c>
      <c r="D22" s="222">
        <v>307.7</v>
      </c>
      <c r="E22" s="226">
        <v>11</v>
      </c>
      <c r="G22" s="18"/>
      <c r="H22" s="18"/>
    </row>
    <row r="23" spans="1:10" ht="24" thickBot="1">
      <c r="A23" s="139">
        <v>18</v>
      </c>
      <c r="B23" s="269"/>
      <c r="C23" s="270"/>
      <c r="D23" s="271"/>
      <c r="E23" s="227"/>
      <c r="G23" s="18"/>
      <c r="H23" s="18"/>
    </row>
    <row r="24" spans="1:10" ht="24" customHeight="1"/>
    <row r="25" spans="1:10" ht="24" customHeight="1"/>
    <row r="26" spans="1:10" ht="24" customHeight="1"/>
    <row r="55" spans="14:14">
      <c r="N55" s="17"/>
    </row>
    <row r="57" spans="14:14" ht="20.25">
      <c r="N57" s="19"/>
    </row>
    <row r="65" spans="14:14" ht="20.25">
      <c r="N65" s="19"/>
    </row>
  </sheetData>
  <mergeCells count="3">
    <mergeCell ref="B3:L3"/>
    <mergeCell ref="A4:E4"/>
    <mergeCell ref="A2:E2"/>
  </mergeCells>
  <pageMargins left="0.51181102362204722" right="0.19685039370078741" top="0.78740157480314965" bottom="0" header="0" footer="0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7</vt:i4>
      </vt:variant>
    </vt:vector>
  </HeadingPairs>
  <TitlesOfParts>
    <vt:vector size="19" baseType="lpstr">
      <vt:lpstr>kuž 1</vt:lpstr>
      <vt:lpstr>kuž 2</vt:lpstr>
      <vt:lpstr>kuž 3</vt:lpstr>
      <vt:lpstr>List4</vt:lpstr>
      <vt:lpstr>rekordy</vt:lpstr>
      <vt:lpstr> </vt:lpstr>
      <vt:lpstr>tour kuž.</vt:lpstr>
      <vt:lpstr>turnaj tour</vt:lpstr>
      <vt:lpstr>průběžné pořadí</vt:lpstr>
      <vt:lpstr>celkem tour</vt:lpstr>
      <vt:lpstr>rekordy bowl.</vt:lpstr>
      <vt:lpstr>turnaj hand.</vt:lpstr>
      <vt:lpstr>' '!Oblast_tisku</vt:lpstr>
      <vt:lpstr>'celkem tour'!Oblast_tisku</vt:lpstr>
      <vt:lpstr>'kuž 1'!Oblast_tisku</vt:lpstr>
      <vt:lpstr>'průběžné pořadí'!Oblast_tisku</vt:lpstr>
      <vt:lpstr>'tour kuž.'!Oblast_tisku</vt:lpstr>
      <vt:lpstr>'turnaj hand.'!Oblast_tisku</vt:lpstr>
      <vt:lpstr>'turnaj tour'!Oblast_tisku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2014-04-25T11:18:06Z</cp:lastPrinted>
  <dcterms:created xsi:type="dcterms:W3CDTF">2003-12-26T17:22:02Z</dcterms:created>
  <dcterms:modified xsi:type="dcterms:W3CDTF">2014-04-25T12:22:32Z</dcterms:modified>
</cp:coreProperties>
</file>